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7E8906F9-5F86-449C-9E9C-FB728524B5DA}" xr6:coauthVersionLast="47" xr6:coauthVersionMax="47" xr10:uidLastSave="{00000000-0000-0000-0000-000000000000}"/>
  <bookViews>
    <workbookView xWindow="53130" yWindow="1020" windowWidth="16155" windowHeight="13845" activeTab="1" xr2:uid="{00000000-000D-0000-FFFF-FFFF00000000}"/>
  </bookViews>
  <sheets>
    <sheet name="Summary" sheetId="1" r:id="rId1"/>
    <sheet name="Detail (2)" sheetId="2" r:id="rId2"/>
    <sheet name="Sched of Personnel" sheetId="3" r:id="rId3"/>
    <sheet name="Spending Plan Wksheet (2)" sheetId="4" r:id="rId4"/>
    <sheet name="Narrative (2)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qf49OhgCAnBKnfHVsx6p3zhFamAdrfcTx6tWKMhpu0k="/>
    </ext>
  </extLst>
</workbook>
</file>

<file path=xl/calcChain.xml><?xml version="1.0" encoding="utf-8"?>
<calcChain xmlns="http://schemas.openxmlformats.org/spreadsheetml/2006/main">
  <c r="E51" i="2" l="1"/>
  <c r="E50" i="2"/>
  <c r="F21" i="1" s="1"/>
  <c r="D21" i="1" s="1"/>
  <c r="D19" i="4" s="1"/>
  <c r="E19" i="4" s="1"/>
  <c r="E22" i="2"/>
  <c r="U22" i="2" s="1"/>
  <c r="D27" i="5"/>
  <c r="A27" i="5"/>
  <c r="D25" i="5"/>
  <c r="D23" i="5"/>
  <c r="A23" i="5"/>
  <c r="D21" i="5"/>
  <c r="A21" i="5"/>
  <c r="D19" i="5"/>
  <c r="A19" i="5"/>
  <c r="D18" i="5"/>
  <c r="A18" i="5"/>
  <c r="D17" i="5"/>
  <c r="A17" i="5"/>
  <c r="D16" i="5"/>
  <c r="A16" i="5"/>
  <c r="D15" i="5"/>
  <c r="A15" i="5"/>
  <c r="D14" i="5"/>
  <c r="A14" i="5"/>
  <c r="D13" i="5"/>
  <c r="A13" i="5"/>
  <c r="D12" i="5"/>
  <c r="A12" i="5"/>
  <c r="D11" i="5"/>
  <c r="A11" i="5"/>
  <c r="D9" i="5"/>
  <c r="E8" i="5"/>
  <c r="G8" i="5" s="1"/>
  <c r="D8" i="5"/>
  <c r="D30" i="5" s="1"/>
  <c r="G33" i="4"/>
  <c r="H33" i="4" s="1"/>
  <c r="I33" i="4" s="1"/>
  <c r="I32" i="4"/>
  <c r="H32" i="4"/>
  <c r="G32" i="4"/>
  <c r="C8" i="4"/>
  <c r="C7" i="4"/>
  <c r="K6" i="4"/>
  <c r="C6" i="4"/>
  <c r="C5" i="4"/>
  <c r="C4" i="4"/>
  <c r="L45" i="3"/>
  <c r="K45" i="3"/>
  <c r="L44" i="3"/>
  <c r="K44" i="3"/>
  <c r="J44" i="3"/>
  <c r="I44" i="3"/>
  <c r="H44" i="3"/>
  <c r="F44" i="3"/>
  <c r="G43" i="3"/>
  <c r="M43" i="3" s="1"/>
  <c r="G42" i="3"/>
  <c r="M42" i="3" s="1"/>
  <c r="G41" i="3"/>
  <c r="M41" i="3" s="1"/>
  <c r="L35" i="3"/>
  <c r="K35" i="3"/>
  <c r="J35" i="3"/>
  <c r="J45" i="3" s="1"/>
  <c r="H35" i="3"/>
  <c r="H45" i="3" s="1"/>
  <c r="I34" i="3"/>
  <c r="G34" i="3" s="1"/>
  <c r="M34" i="3" s="1"/>
  <c r="I33" i="3"/>
  <c r="G33" i="3"/>
  <c r="M33" i="3" s="1"/>
  <c r="I32" i="3"/>
  <c r="G32" i="3" s="1"/>
  <c r="M32" i="3" s="1"/>
  <c r="M31" i="3"/>
  <c r="I31" i="3"/>
  <c r="G31" i="3"/>
  <c r="I30" i="3"/>
  <c r="G30" i="3" s="1"/>
  <c r="M30" i="3" s="1"/>
  <c r="M29" i="3"/>
  <c r="I29" i="3"/>
  <c r="G29" i="3"/>
  <c r="I28" i="3"/>
  <c r="G28" i="3"/>
  <c r="M28" i="3" s="1"/>
  <c r="I27" i="3"/>
  <c r="G27" i="3"/>
  <c r="M27" i="3" s="1"/>
  <c r="I26" i="3"/>
  <c r="G26" i="3" s="1"/>
  <c r="M26" i="3" s="1"/>
  <c r="I25" i="3"/>
  <c r="G25" i="3"/>
  <c r="M25" i="3" s="1"/>
  <c r="I24" i="3"/>
  <c r="G24" i="3" s="1"/>
  <c r="M24" i="3" s="1"/>
  <c r="M23" i="3"/>
  <c r="I23" i="3"/>
  <c r="G23" i="3"/>
  <c r="I22" i="3"/>
  <c r="G22" i="3" s="1"/>
  <c r="M22" i="3" s="1"/>
  <c r="M21" i="3"/>
  <c r="I21" i="3"/>
  <c r="G21" i="3"/>
  <c r="I20" i="3"/>
  <c r="G20" i="3"/>
  <c r="M20" i="3" s="1"/>
  <c r="I19" i="3"/>
  <c r="G19" i="3"/>
  <c r="G35" i="3" s="1"/>
  <c r="C8" i="3"/>
  <c r="C7" i="3"/>
  <c r="K6" i="3"/>
  <c r="C6" i="3"/>
  <c r="C5" i="3"/>
  <c r="C4" i="3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6" i="2"/>
  <c r="U46" i="2" s="1"/>
  <c r="E45" i="2"/>
  <c r="T43" i="2"/>
  <c r="S43" i="2"/>
  <c r="R43" i="2"/>
  <c r="Q43" i="2"/>
  <c r="P43" i="2"/>
  <c r="O43" i="2"/>
  <c r="O51" i="2" s="1"/>
  <c r="N43" i="2"/>
  <c r="M43" i="2"/>
  <c r="L43" i="2"/>
  <c r="K43" i="2"/>
  <c r="J43" i="2"/>
  <c r="I43" i="2"/>
  <c r="H43" i="2"/>
  <c r="G43" i="2"/>
  <c r="F43" i="2"/>
  <c r="E42" i="2"/>
  <c r="U42" i="2" s="1"/>
  <c r="E41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8" i="2"/>
  <c r="U38" i="2" s="1"/>
  <c r="E37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4" i="2"/>
  <c r="U34" i="2" s="1"/>
  <c r="E33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0" i="2"/>
  <c r="U30" i="2" s="1"/>
  <c r="E29" i="2"/>
  <c r="E28" i="2"/>
  <c r="E27" i="2"/>
  <c r="E16" i="5" s="1"/>
  <c r="E26" i="2"/>
  <c r="U26" i="2" s="1"/>
  <c r="E25" i="2"/>
  <c r="E24" i="2"/>
  <c r="E23" i="2"/>
  <c r="E12" i="5" s="1"/>
  <c r="T20" i="2"/>
  <c r="S20" i="2"/>
  <c r="S51" i="2" s="1"/>
  <c r="R20" i="2"/>
  <c r="R51" i="2" s="1"/>
  <c r="Q20" i="2"/>
  <c r="Q51" i="2" s="1"/>
  <c r="P20" i="2"/>
  <c r="O20" i="2"/>
  <c r="N20" i="2"/>
  <c r="M20" i="2"/>
  <c r="L20" i="2"/>
  <c r="K20" i="2"/>
  <c r="J20" i="2"/>
  <c r="I20" i="2"/>
  <c r="H20" i="2"/>
  <c r="G20" i="2"/>
  <c r="F20" i="2"/>
  <c r="E19" i="2"/>
  <c r="U19" i="2" s="1"/>
  <c r="E18" i="2"/>
  <c r="U18" i="2" s="1"/>
  <c r="U20" i="2" s="1"/>
  <c r="D5" i="2"/>
  <c r="I22" i="1"/>
  <c r="H22" i="1"/>
  <c r="G22" i="1"/>
  <c r="E22" i="1"/>
  <c r="J51" i="2" l="1"/>
  <c r="L51" i="2"/>
  <c r="T51" i="2"/>
  <c r="E20" i="2"/>
  <c r="M51" i="2"/>
  <c r="F51" i="2"/>
  <c r="N51" i="2"/>
  <c r="G51" i="2"/>
  <c r="H51" i="2"/>
  <c r="P51" i="2"/>
  <c r="I51" i="2"/>
  <c r="G40" i="3"/>
  <c r="M40" i="3" s="1"/>
  <c r="G39" i="3"/>
  <c r="M39" i="3" s="1"/>
  <c r="G38" i="3"/>
  <c r="M38" i="3" s="1"/>
  <c r="G37" i="3"/>
  <c r="U29" i="2"/>
  <c r="E18" i="5"/>
  <c r="E39" i="2"/>
  <c r="F18" i="1" s="1"/>
  <c r="D18" i="1" s="1"/>
  <c r="E23" i="5"/>
  <c r="U37" i="2"/>
  <c r="U39" i="2" s="1"/>
  <c r="E27" i="5"/>
  <c r="E47" i="2"/>
  <c r="F20" i="1" s="1"/>
  <c r="D20" i="1" s="1"/>
  <c r="U45" i="2"/>
  <c r="U47" i="2" s="1"/>
  <c r="M19" i="3"/>
  <c r="M35" i="3" s="1"/>
  <c r="I35" i="3"/>
  <c r="I45" i="3" s="1"/>
  <c r="E14" i="5"/>
  <c r="U25" i="2"/>
  <c r="E21" i="5"/>
  <c r="E35" i="2"/>
  <c r="F17" i="1" s="1"/>
  <c r="D17" i="1" s="1"/>
  <c r="U33" i="2"/>
  <c r="U35" i="2" s="1"/>
  <c r="E43" i="2"/>
  <c r="F19" i="1" s="1"/>
  <c r="D19" i="1" s="1"/>
  <c r="U41" i="2"/>
  <c r="U43" i="2" s="1"/>
  <c r="K51" i="2"/>
  <c r="H12" i="5"/>
  <c r="G12" i="5"/>
  <c r="E13" i="5"/>
  <c r="U24" i="2"/>
  <c r="J19" i="4"/>
  <c r="F31" i="4"/>
  <c r="I19" i="4"/>
  <c r="E31" i="4"/>
  <c r="H19" i="4"/>
  <c r="F19" i="4"/>
  <c r="D31" i="4"/>
  <c r="G19" i="4"/>
  <c r="L19" i="4"/>
  <c r="K19" i="4"/>
  <c r="H16" i="5"/>
  <c r="G16" i="5"/>
  <c r="F15" i="1"/>
  <c r="J21" i="1"/>
  <c r="E17" i="5"/>
  <c r="U28" i="2"/>
  <c r="H8" i="5"/>
  <c r="E11" i="5"/>
  <c r="E15" i="5"/>
  <c r="E19" i="5"/>
  <c r="E25" i="5"/>
  <c r="E9" i="5"/>
  <c r="E31" i="2"/>
  <c r="F16" i="1" s="1"/>
  <c r="D16" i="1" s="1"/>
  <c r="U23" i="2"/>
  <c r="U27" i="2"/>
  <c r="U31" i="2" l="1"/>
  <c r="U51" i="2" s="1"/>
  <c r="E30" i="5"/>
  <c r="F16" i="5" s="1"/>
  <c r="L31" i="4"/>
  <c r="J16" i="1"/>
  <c r="D14" i="4"/>
  <c r="J20" i="1"/>
  <c r="D18" i="4"/>
  <c r="H27" i="5"/>
  <c r="G27" i="5"/>
  <c r="H25" i="5"/>
  <c r="G25" i="5"/>
  <c r="F25" i="5"/>
  <c r="H19" i="5"/>
  <c r="G19" i="5"/>
  <c r="J17" i="1"/>
  <c r="D15" i="4"/>
  <c r="O35" i="3"/>
  <c r="H23" i="5"/>
  <c r="G23" i="5"/>
  <c r="G13" i="5"/>
  <c r="H13" i="5"/>
  <c r="G44" i="3"/>
  <c r="G45" i="3" s="1"/>
  <c r="M37" i="3"/>
  <c r="M44" i="3" s="1"/>
  <c r="M45" i="3" s="1"/>
  <c r="G17" i="5"/>
  <c r="F17" i="5"/>
  <c r="H17" i="5"/>
  <c r="H9" i="5"/>
  <c r="G9" i="5"/>
  <c r="H15" i="5"/>
  <c r="G15" i="5"/>
  <c r="D16" i="4"/>
  <c r="J18" i="1"/>
  <c r="G11" i="5"/>
  <c r="H11" i="5"/>
  <c r="D15" i="1"/>
  <c r="F22" i="1"/>
  <c r="H18" i="5"/>
  <c r="G18" i="5"/>
  <c r="D17" i="4"/>
  <c r="J19" i="1"/>
  <c r="H21" i="5"/>
  <c r="G21" i="5"/>
  <c r="H14" i="5"/>
  <c r="G14" i="5"/>
  <c r="F12" i="5" l="1"/>
  <c r="F21" i="5"/>
  <c r="F27" i="5"/>
  <c r="F8" i="5"/>
  <c r="F9" i="5"/>
  <c r="F30" i="5"/>
  <c r="F11" i="5"/>
  <c r="F13" i="5"/>
  <c r="F19" i="5"/>
  <c r="G30" i="5"/>
  <c r="F14" i="5"/>
  <c r="H30" i="5"/>
  <c r="F18" i="5"/>
  <c r="F23" i="5"/>
  <c r="F15" i="5"/>
  <c r="I52" i="2"/>
  <c r="H52" i="2"/>
  <c r="Q52" i="2"/>
  <c r="G52" i="2"/>
  <c r="J52" i="2"/>
  <c r="P52" i="2"/>
  <c r="L52" i="2"/>
  <c r="F52" i="2"/>
  <c r="E52" i="2" s="1"/>
  <c r="O52" i="2"/>
  <c r="N52" i="2"/>
  <c r="M52" i="2"/>
  <c r="G14" i="4"/>
  <c r="F14" i="4"/>
  <c r="E14" i="4"/>
  <c r="K14" i="4"/>
  <c r="L14" i="4"/>
  <c r="F26" i="4"/>
  <c r="E26" i="4"/>
  <c r="I14" i="4"/>
  <c r="D26" i="4"/>
  <c r="H14" i="4"/>
  <c r="J14" i="4"/>
  <c r="F15" i="4"/>
  <c r="F27" i="4"/>
  <c r="E15" i="4"/>
  <c r="E27" i="4"/>
  <c r="L15" i="4"/>
  <c r="J15" i="4"/>
  <c r="D27" i="4"/>
  <c r="K15" i="4"/>
  <c r="H15" i="4"/>
  <c r="I15" i="4"/>
  <c r="G15" i="4"/>
  <c r="L17" i="4"/>
  <c r="F29" i="4"/>
  <c r="K17" i="4"/>
  <c r="E29" i="4"/>
  <c r="J17" i="4"/>
  <c r="D29" i="4"/>
  <c r="I17" i="4"/>
  <c r="H17" i="4"/>
  <c r="F17" i="4"/>
  <c r="G17" i="4"/>
  <c r="E17" i="4"/>
  <c r="K18" i="4"/>
  <c r="J18" i="4"/>
  <c r="I18" i="4"/>
  <c r="G18" i="4"/>
  <c r="H18" i="4"/>
  <c r="E30" i="4"/>
  <c r="E18" i="4"/>
  <c r="D30" i="4"/>
  <c r="L18" i="4"/>
  <c r="F30" i="4"/>
  <c r="F18" i="4"/>
  <c r="K52" i="2"/>
  <c r="E16" i="4"/>
  <c r="L16" i="4"/>
  <c r="F28" i="4"/>
  <c r="K16" i="4"/>
  <c r="I16" i="4"/>
  <c r="J16" i="4"/>
  <c r="E28" i="4"/>
  <c r="G16" i="4"/>
  <c r="D28" i="4"/>
  <c r="F16" i="4"/>
  <c r="H16" i="4"/>
  <c r="D22" i="1"/>
  <c r="D13" i="4"/>
  <c r="J15" i="1"/>
  <c r="J22" i="1" s="1"/>
  <c r="L26" i="4" l="1"/>
  <c r="L30" i="4"/>
  <c r="L29" i="4"/>
  <c r="L28" i="4"/>
  <c r="L27" i="4"/>
  <c r="H13" i="4"/>
  <c r="H20" i="4" s="1"/>
  <c r="G27" i="1" s="1"/>
  <c r="F25" i="4"/>
  <c r="F32" i="4" s="1"/>
  <c r="E31" i="1" s="1"/>
  <c r="G13" i="4"/>
  <c r="G20" i="4" s="1"/>
  <c r="F27" i="1" s="1"/>
  <c r="E25" i="4"/>
  <c r="E32" i="4" s="1"/>
  <c r="D31" i="1" s="1"/>
  <c r="F13" i="4"/>
  <c r="F20" i="4" s="1"/>
  <c r="E27" i="1" s="1"/>
  <c r="L13" i="4"/>
  <c r="L20" i="4" s="1"/>
  <c r="K27" i="1" s="1"/>
  <c r="D25" i="4"/>
  <c r="D32" i="4" s="1"/>
  <c r="C31" i="1" s="1"/>
  <c r="E13" i="4"/>
  <c r="E20" i="4" s="1"/>
  <c r="D27" i="1" s="1"/>
  <c r="D20" i="4"/>
  <c r="J13" i="4"/>
  <c r="J20" i="4" s="1"/>
  <c r="I27" i="1" s="1"/>
  <c r="K13" i="4"/>
  <c r="K20" i="4" s="1"/>
  <c r="J27" i="1" s="1"/>
  <c r="I13" i="4"/>
  <c r="I20" i="4" s="1"/>
  <c r="H27" i="1" s="1"/>
  <c r="D21" i="4" l="1"/>
  <c r="C27" i="1"/>
  <c r="K31" i="1" s="1"/>
  <c r="L25" i="4"/>
  <c r="L32" i="4" s="1"/>
  <c r="C28" i="1" l="1"/>
  <c r="E21" i="4"/>
  <c r="F21" i="4" l="1"/>
  <c r="D28" i="1"/>
  <c r="G21" i="4" l="1"/>
  <c r="E28" i="1"/>
  <c r="H21" i="4" l="1"/>
  <c r="F28" i="1"/>
  <c r="G28" i="1" l="1"/>
  <c r="I21" i="4"/>
  <c r="J21" i="4" l="1"/>
  <c r="H28" i="1"/>
  <c r="K21" i="4" l="1"/>
  <c r="I28" i="1"/>
  <c r="L21" i="4" l="1"/>
  <c r="J28" i="1"/>
  <c r="D33" i="4" l="1"/>
  <c r="K28" i="1"/>
  <c r="E33" i="4" l="1"/>
  <c r="C32" i="1"/>
  <c r="F33" i="4" l="1"/>
  <c r="E32" i="1" s="1"/>
  <c r="D32" i="1"/>
</calcChain>
</file>

<file path=xl/sharedStrings.xml><?xml version="1.0" encoding="utf-8"?>
<sst xmlns="http://schemas.openxmlformats.org/spreadsheetml/2006/main" count="314" uniqueCount="206">
  <si>
    <t>B U D G E T    S U M M A R Y</t>
  </si>
  <si>
    <t>Economic and Workforce Development Department, City of Los Angeles</t>
  </si>
  <si>
    <t>Contractor:</t>
  </si>
  <si>
    <t>Community Partners for Los Angeles Food Policy Council</t>
  </si>
  <si>
    <t>Contract No.:</t>
  </si>
  <si>
    <t>Contact Name:</t>
  </si>
  <si>
    <t>Program:</t>
  </si>
  <si>
    <t>Healthy Neighborhood Market Network Program</t>
  </si>
  <si>
    <t>Amendment No.:</t>
  </si>
  <si>
    <t>0</t>
  </si>
  <si>
    <t>Telephone No.:</t>
  </si>
  <si>
    <t>Funding Stream:</t>
  </si>
  <si>
    <t>Community Development Block Grant (CDBG)</t>
  </si>
  <si>
    <t>Contract Period:</t>
  </si>
  <si>
    <t>Fax No.:</t>
  </si>
  <si>
    <t>N/A</t>
  </si>
  <si>
    <t>Contract Amount:</t>
  </si>
  <si>
    <t>E-mail Address:</t>
  </si>
  <si>
    <t>Schedule  of  Costs</t>
  </si>
  <si>
    <t>CITY  SHARE</t>
  </si>
  <si>
    <t>Cost Classification</t>
  </si>
  <si>
    <t>Non-Federal</t>
  </si>
  <si>
    <t>Leveraged</t>
  </si>
  <si>
    <t>Total</t>
  </si>
  <si>
    <t>Program</t>
  </si>
  <si>
    <t>Matching</t>
  </si>
  <si>
    <t>Training</t>
  </si>
  <si>
    <t>Estimated</t>
  </si>
  <si>
    <t>No.</t>
  </si>
  <si>
    <t>Name</t>
  </si>
  <si>
    <t>City</t>
  </si>
  <si>
    <t>Admin</t>
  </si>
  <si>
    <t>Income</t>
  </si>
  <si>
    <t>Share</t>
  </si>
  <si>
    <t>Resources</t>
  </si>
  <si>
    <t>Costs</t>
  </si>
  <si>
    <t>PERSONNEL COSTS</t>
  </si>
  <si>
    <t>OTHER COSTS</t>
  </si>
  <si>
    <t>PARTICIPANT-RELATED COSTS</t>
  </si>
  <si>
    <t>SUBCONTRACTOR(S) COSTS</t>
  </si>
  <si>
    <t>FURNITURE &amp; EQUIPMENT</t>
  </si>
  <si>
    <t>INDIRECT COSTS</t>
  </si>
  <si>
    <t>CAPITAL COSTS</t>
  </si>
  <si>
    <t xml:space="preserve">          T O T A L    C O S T S</t>
  </si>
  <si>
    <t>Spending  Plan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</si>
  <si>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</si>
  <si>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</si>
  <si>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</si>
  <si>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</si>
  <si>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</si>
  <si>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</si>
  <si>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</si>
  <si>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</si>
  <si>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</si>
  <si>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PLAN FOR THE MONTH</t>
  </si>
  <si>
    <t>TOTAL - CUMULATIVE</t>
  </si>
  <si>
    <t>Month 10</t>
  </si>
  <si>
    <t>Month 11</t>
  </si>
  <si>
    <t>Month 12</t>
  </si>
  <si>
    <t>Month 13</t>
  </si>
  <si>
    <t>Month 14</t>
  </si>
  <si>
    <t>Month 15</t>
  </si>
  <si>
    <t>TOTAL</t>
  </si>
  <si>
    <t>BUDGET - STANDARD, Budget Summary  (Rev - 6/16), City of Los Angeles, Economic and Workforce Development Department</t>
  </si>
  <si>
    <t>B U D G E T    D E T A I L</t>
  </si>
  <si>
    <t>Community Partners (on behalf of Los Angeles Food Policy Council)</t>
  </si>
  <si>
    <t>07/01/2022 - 6/30/2023</t>
  </si>
  <si>
    <t>Funding Stream (WIOA Youth):</t>
  </si>
  <si>
    <t>ESTIMATED  COSTS  - BY  LINE  ITEM</t>
  </si>
  <si>
    <t>Breakdown by Store</t>
  </si>
  <si>
    <t>Grand</t>
  </si>
  <si>
    <t>La Suerte</t>
  </si>
  <si>
    <t>Harris Grocery</t>
  </si>
  <si>
    <t>Watts Up</t>
  </si>
  <si>
    <t>Cost Category / Line Item</t>
  </si>
  <si>
    <t>Market</t>
  </si>
  <si>
    <t>Discount 99</t>
  </si>
  <si>
    <t>Mini Market</t>
  </si>
  <si>
    <t>Resource</t>
  </si>
  <si>
    <t>(A)</t>
  </si>
  <si>
    <t>(B 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</si>
  <si>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</si>
  <si>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</si>
  <si>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</si>
  <si>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</si>
  <si>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</si>
  <si>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</si>
  <si>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</si>
  <si>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</si>
  <si>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</si>
  <si>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</si>
  <si>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</si>
  <si>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(N)</t>
  </si>
  <si>
    <t>(O)</t>
  </si>
  <si>
    <t>(P)</t>
  </si>
  <si>
    <t>#1000 - PERSONNEL COSTS:</t>
  </si>
  <si>
    <t>SALARIES</t>
  </si>
  <si>
    <t>FRINGE BENEFITS</t>
  </si>
  <si>
    <t>SUBTOTAL:   #1000 - PERSONNEL COSTS</t>
  </si>
  <si>
    <t>#2000 - OTHER COSTS:</t>
  </si>
  <si>
    <t>Outreach</t>
  </si>
  <si>
    <t>Rent</t>
  </si>
  <si>
    <t>Software &amp; Licensing</t>
  </si>
  <si>
    <t>SUBTOTAL:   #2000 - OTHER COSTS</t>
  </si>
  <si>
    <t>#2100 - PARTICIPANT-RELATED COSTS:</t>
  </si>
  <si>
    <t>Program Supplies</t>
  </si>
  <si>
    <t>SUBTOTAL:   #2100 - PARTICIPANT-RELATED COSTS</t>
  </si>
  <si>
    <t>#2200 - SUBCONTRACTOR COSTS:</t>
  </si>
  <si>
    <t>Contract &amp; Professional Services</t>
  </si>
  <si>
    <t>SUBTOTAL:   #2200 - SUBCONTRACTOR COSTS</t>
  </si>
  <si>
    <t>#3000 - FURNITURE &amp; EQUIPMENT COSTS:</t>
  </si>
  <si>
    <t>SUBTOTAL:   #3000 - FURNITURE &amp; EQUIPMENT COSTS</t>
  </si>
  <si>
    <t>#4000 - INDIRECT COSTS:</t>
  </si>
  <si>
    <t>Fiscal sponsor indirect cost rate: %</t>
  </si>
  <si>
    <t>SUBTOTAL:   #4000 - INDIRECT COSTS</t>
  </si>
  <si>
    <t>#5000 - CAPITAL COSTS:</t>
  </si>
  <si>
    <t>SUBTOTAL:   #5000 - CAPITAL COSTS:</t>
  </si>
  <si>
    <t>T O T A L</t>
  </si>
  <si>
    <t>Percentage to Total  (City Share)</t>
  </si>
  <si>
    <t>BUDGET - STANDARD, Budget Detail  (Rev - 6/16), City of Los Angeles, Economic and Workforce Development Department</t>
  </si>
  <si>
    <t>SCHEDULE  OF  PERSONNEL   COSTS</t>
  </si>
  <si>
    <t>Economic and Workforce Development Department,  City of Los Angeles</t>
  </si>
  <si>
    <t>City of LA Share</t>
  </si>
  <si>
    <t>Job Title</t>
  </si>
  <si>
    <t>Employee Name</t>
  </si>
  <si>
    <t>Month</t>
  </si>
  <si>
    <t>% of</t>
  </si>
  <si>
    <t># of</t>
  </si>
  <si>
    <t>(One Line per Employee)</t>
  </si>
  <si>
    <t>Salary</t>
  </si>
  <si>
    <t>Time</t>
  </si>
  <si>
    <t>Months</t>
  </si>
  <si>
    <t xml:space="preserve">          (A)</t>
  </si>
  <si>
    <t>(B)</t>
  </si>
  <si>
    <t>(C )</t>
  </si>
  <si>
    <t>(G + H)</t>
  </si>
  <si>
    <t>(F + I + J + K)</t>
  </si>
  <si>
    <t>A.     SALARIES:</t>
  </si>
  <si>
    <t>SUBTOTAL:    SALARIES</t>
  </si>
  <si>
    <t>B.     FRINGE BENEFITS:</t>
  </si>
  <si>
    <t>% to Total Salaries</t>
  </si>
  <si>
    <t>FICA</t>
  </si>
  <si>
    <t>HEALTH</t>
  </si>
  <si>
    <t>SUI</t>
  </si>
  <si>
    <t>WORKERS' COMPENSATION</t>
  </si>
  <si>
    <t>RETIREMENT</t>
  </si>
  <si>
    <t>OTHERS</t>
  </si>
  <si>
    <t>SUBTOTAL:    FRINGE BENEFITS</t>
  </si>
  <si>
    <t>TOTAL  PERSONNEL  COSTS</t>
  </si>
  <si>
    <t>BUDGET - STANDARD, Schedule of Personnel (Rev - 6/16), City of Los Angeles, Economic and Workforce Development Department</t>
  </si>
  <si>
    <t>SPENDING  PLAN  WORKSHEET</t>
  </si>
  <si>
    <t>Funding Stream (CDBG):</t>
  </si>
  <si>
    <t>FURNITURE &amp; EQUIPMENT COSTS</t>
  </si>
  <si>
    <t>TOTAL PLAN FOR THE MONTH</t>
  </si>
  <si>
    <t>BUDGET - STANDARD,  Spending Plan Worksheet (Rev. July 2018), City of Los Angeles, Economic and Workforce Development Department</t>
  </si>
  <si>
    <t>NARRATIVE WORKSHEET FOR PROPOSED BUDGET</t>
  </si>
  <si>
    <t>Agency:</t>
  </si>
  <si>
    <t>Community Partners on behalf of Los Angeles Food Policy Council</t>
  </si>
  <si>
    <r>
      <rPr>
        <b/>
        <sz val="9"/>
        <color theme="1"/>
        <rFont val="Arial"/>
      </rPr>
      <t xml:space="preserve">Contact Name </t>
    </r>
    <r>
      <rPr>
        <sz val="9"/>
        <color theme="1"/>
        <rFont val="Arial"/>
      </rPr>
      <t>(include phone number and email address):</t>
    </r>
  </si>
  <si>
    <t>Alba Velasquez, Program Director :Tel 213-473-3539, email:  avelasquez@goodfoodla.org</t>
  </si>
  <si>
    <t>A</t>
  </si>
  <si>
    <t>B</t>
  </si>
  <si>
    <t>C</t>
  </si>
  <si>
    <t>D</t>
  </si>
  <si>
    <t>F</t>
  </si>
  <si>
    <t>G</t>
  </si>
  <si>
    <t>H</t>
  </si>
  <si>
    <t>I</t>
  </si>
  <si>
    <t>COST CATEGORY/LINE ITEM</t>
  </si>
  <si>
    <t>2023-2024 Approved Budget</t>
  </si>
  <si>
    <t>Proposed 2024-2025 Budget</t>
  </si>
  <si>
    <r>
      <rPr>
        <b/>
        <sz val="8"/>
        <color theme="1"/>
        <rFont val="Arial"/>
      </rPr>
      <t xml:space="preserve">Variance Between Years (E-C)                  </t>
    </r>
    <r>
      <rPr>
        <sz val="8"/>
        <color theme="1"/>
        <rFont val="Arial"/>
      </rPr>
      <t xml:space="preserve">   </t>
    </r>
  </si>
  <si>
    <t>% of Change</t>
  </si>
  <si>
    <t>NARRATIVE EXPLANATION OF PROPOSED PY 24-25 FUNDING LEVEL</t>
  </si>
  <si>
    <t>Budgeted Amount</t>
  </si>
  <si>
    <t>Line Item as % of Total Budget</t>
  </si>
  <si>
    <t>Proposed Amount</t>
  </si>
  <si>
    <t>Budget Analyst Response</t>
  </si>
  <si>
    <t>#1000 Personnel Costs</t>
  </si>
  <si>
    <t>Salaries</t>
  </si>
  <si>
    <t>Fringe Benefits</t>
  </si>
  <si>
    <t>#2100 Participant-Related Costs</t>
  </si>
  <si>
    <t>#2200 Subcontractor Costs</t>
  </si>
  <si>
    <t>#3000 Furniture and Equipment</t>
  </si>
  <si>
    <t>#4000 Indirect Costs</t>
  </si>
  <si>
    <t>#5000 Capital Costs</t>
  </si>
  <si>
    <t>Total Contract Award</t>
  </si>
  <si>
    <t>10/01/2026 - 9/30/2027</t>
  </si>
  <si>
    <t>Lingling Staples</t>
  </si>
  <si>
    <t>(213) 346-3261</t>
  </si>
  <si>
    <t>lstaples@communitypartners.org</t>
  </si>
  <si>
    <t>Healthy Markets LA Program</t>
  </si>
  <si>
    <t>La Vecina</t>
  </si>
  <si>
    <t>Greenhouse</t>
  </si>
  <si>
    <t>Toad's</t>
  </si>
  <si>
    <t>7&amp;7</t>
  </si>
  <si>
    <t>Mealtime</t>
  </si>
  <si>
    <t>La Fortuna</t>
  </si>
  <si>
    <t>Central</t>
  </si>
  <si>
    <t>Store</t>
  </si>
  <si>
    <t>Ray &amp; Roy's</t>
  </si>
  <si>
    <t>Perez Store</t>
  </si>
  <si>
    <t>Now Mini Market</t>
  </si>
  <si>
    <t>(Q)</t>
  </si>
  <si>
    <t>(A + N + O + P)</t>
  </si>
  <si>
    <t>(B -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</si>
</sst>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#,##0.000_);\(#,##0.000\)"/>
    <numFmt numFmtId="166" formatCode="0.0%"/>
  </numFmts>
  <fonts count="33" x14ac:knownFonts="1">
    <font>
      <sz val="10"/>
      <color rgb="FF000000"/>
      <name val="Arial"/>
      <scheme val="minor"/>
    </font>
    <font>
      <sz val="18"/>
      <color rgb="FFFFFFFF"/>
      <name val="Arial Black"/>
    </font>
    <font>
      <sz val="10"/>
      <name val="Arial"/>
    </font>
    <font>
      <sz val="12"/>
      <color rgb="FFFFFFFF"/>
      <name val="Arial Black"/>
    </font>
    <font>
      <sz val="12"/>
      <color theme="1"/>
      <name val="Arial"/>
    </font>
    <font>
      <sz val="14"/>
      <color theme="1"/>
      <name val="Arial Black"/>
    </font>
    <font>
      <sz val="12"/>
      <color theme="1"/>
      <name val="Arial Black"/>
    </font>
    <font>
      <sz val="10"/>
      <color theme="1"/>
      <name val="Arial"/>
    </font>
    <font>
      <b/>
      <sz val="12"/>
      <color theme="1"/>
      <name val="Arial"/>
    </font>
    <font>
      <sz val="12"/>
      <color rgb="FF000000"/>
      <name val="Arial Black"/>
    </font>
    <font>
      <sz val="14"/>
      <color rgb="FFFFFFFF"/>
      <name val="Arial Black"/>
    </font>
    <font>
      <b/>
      <sz val="10"/>
      <color theme="1"/>
      <name val="Arial"/>
    </font>
    <font>
      <b/>
      <sz val="12"/>
      <color rgb="FF000000"/>
      <name val="Arial"/>
    </font>
    <font>
      <sz val="8"/>
      <color theme="1"/>
      <name val="Arial"/>
    </font>
    <font>
      <b/>
      <sz val="12"/>
      <color rgb="FF000000"/>
      <name val="Arial Black"/>
    </font>
    <font>
      <sz val="11"/>
      <color theme="1"/>
      <name val="Arial Black"/>
    </font>
    <font>
      <b/>
      <sz val="11"/>
      <color theme="1"/>
      <name val="Arial"/>
    </font>
    <font>
      <sz val="11"/>
      <color theme="1"/>
      <name val="Arial"/>
    </font>
    <font>
      <sz val="12"/>
      <color rgb="FF000000"/>
      <name val="Arial"/>
    </font>
    <font>
      <sz val="12"/>
      <color rgb="FF000000"/>
      <name val="Calibri"/>
    </font>
    <font>
      <b/>
      <i/>
      <sz val="12"/>
      <color theme="1"/>
      <name val="Arial"/>
    </font>
    <font>
      <sz val="16"/>
      <color rgb="FFFFFFFF"/>
      <name val="Arial Black"/>
    </font>
    <font>
      <sz val="11"/>
      <color rgb="FFFFFFFF"/>
      <name val="Arial Black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0"/>
      <name val="Arial"/>
    </font>
    <font>
      <b/>
      <sz val="12"/>
      <color theme="1"/>
      <name val="Arial Black"/>
    </font>
    <font>
      <b/>
      <sz val="14"/>
      <color rgb="FFFFFFFF"/>
      <name val="Arial"/>
    </font>
    <font>
      <sz val="14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9"/>
      <color theme="1"/>
      <name val="Arial"/>
    </font>
    <font>
      <u/>
      <sz val="10"/>
      <color theme="10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AFFBF2"/>
        <bgColor rgb="FFAFFBF2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325">
    <xf numFmtId="0" fontId="0" fillId="0" borderId="0" xfId="0"/>
    <xf numFmtId="49" fontId="4" fillId="0" borderId="7" xfId="0" applyNumberFormat="1" applyFont="1" applyBorder="1"/>
    <xf numFmtId="49" fontId="5" fillId="3" borderId="8" xfId="0" applyNumberFormat="1" applyFont="1" applyFill="1" applyBorder="1"/>
    <xf numFmtId="49" fontId="6" fillId="3" borderId="9" xfId="0" applyNumberFormat="1" applyFont="1" applyFill="1" applyBorder="1"/>
    <xf numFmtId="49" fontId="6" fillId="3" borderId="9" xfId="0" applyNumberFormat="1" applyFont="1" applyFill="1" applyBorder="1" applyAlignment="1">
      <alignment horizontal="left"/>
    </xf>
    <xf numFmtId="49" fontId="4" fillId="3" borderId="9" xfId="0" applyNumberFormat="1" applyFont="1" applyFill="1" applyBorder="1"/>
    <xf numFmtId="49" fontId="4" fillId="0" borderId="10" xfId="0" applyNumberFormat="1" applyFont="1" applyBorder="1"/>
    <xf numFmtId="49" fontId="7" fillId="0" borderId="10" xfId="0" applyNumberFormat="1" applyFont="1" applyBorder="1"/>
    <xf numFmtId="49" fontId="7" fillId="0" borderId="11" xfId="0" applyNumberFormat="1" applyFont="1" applyBorder="1"/>
    <xf numFmtId="49" fontId="4" fillId="0" borderId="12" xfId="0" applyNumberFormat="1" applyFont="1" applyBorder="1"/>
    <xf numFmtId="49" fontId="6" fillId="3" borderId="8" xfId="0" applyNumberFormat="1" applyFont="1" applyFill="1" applyBorder="1"/>
    <xf numFmtId="49" fontId="6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/>
    <xf numFmtId="0" fontId="7" fillId="0" borderId="0" xfId="0" applyFont="1"/>
    <xf numFmtId="49" fontId="8" fillId="3" borderId="8" xfId="0" applyNumberFormat="1" applyFont="1" applyFill="1" applyBorder="1" applyAlignment="1">
      <alignment horizontal="left"/>
    </xf>
    <xf numFmtId="49" fontId="7" fillId="3" borderId="13" xfId="0" applyNumberFormat="1" applyFont="1" applyFill="1" applyBorder="1"/>
    <xf numFmtId="49" fontId="6" fillId="3" borderId="8" xfId="0" applyNumberFormat="1" applyFont="1" applyFill="1" applyBorder="1" applyAlignment="1">
      <alignment horizontal="left"/>
    </xf>
    <xf numFmtId="49" fontId="4" fillId="3" borderId="8" xfId="0" applyNumberFormat="1" applyFont="1" applyFill="1" applyBorder="1"/>
    <xf numFmtId="49" fontId="9" fillId="3" borderId="8" xfId="0" applyNumberFormat="1" applyFont="1" applyFill="1" applyBorder="1" applyAlignment="1">
      <alignment horizontal="left"/>
    </xf>
    <xf numFmtId="5" fontId="6" fillId="3" borderId="14" xfId="0" applyNumberFormat="1" applyFont="1" applyFill="1" applyBorder="1" applyAlignment="1">
      <alignment horizontal="left"/>
    </xf>
    <xf numFmtId="7" fontId="4" fillId="0" borderId="0" xfId="0" applyNumberFormat="1" applyFont="1" applyAlignment="1">
      <alignment horizontal="left"/>
    </xf>
    <xf numFmtId="49" fontId="4" fillId="0" borderId="15" xfId="0" applyNumberFormat="1" applyFont="1" applyBorder="1"/>
    <xf numFmtId="49" fontId="4" fillId="0" borderId="16" xfId="0" applyNumberFormat="1" applyFont="1" applyBorder="1"/>
    <xf numFmtId="49" fontId="7" fillId="0" borderId="16" xfId="0" applyNumberFormat="1" applyFont="1" applyBorder="1"/>
    <xf numFmtId="49" fontId="7" fillId="0" borderId="17" xfId="0" applyNumberFormat="1" applyFont="1" applyBorder="1"/>
    <xf numFmtId="49" fontId="7" fillId="0" borderId="0" xfId="0" applyNumberFormat="1" applyFont="1"/>
    <xf numFmtId="0" fontId="11" fillId="4" borderId="18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1" fillId="4" borderId="23" xfId="0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4" borderId="29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0" fontId="11" fillId="4" borderId="30" xfId="0" applyFont="1" applyFill="1" applyBorder="1" applyAlignment="1">
      <alignment horizontal="center"/>
    </xf>
    <xf numFmtId="0" fontId="11" fillId="4" borderId="31" xfId="0" applyFont="1" applyFill="1" applyBorder="1" applyAlignment="1">
      <alignment horizontal="center"/>
    </xf>
    <xf numFmtId="0" fontId="11" fillId="4" borderId="32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0" xfId="0" applyFont="1" applyBorder="1"/>
    <xf numFmtId="0" fontId="4" fillId="0" borderId="22" xfId="0" applyFont="1" applyBorder="1"/>
    <xf numFmtId="4" fontId="4" fillId="0" borderId="31" xfId="0" applyNumberFormat="1" applyFont="1" applyBorder="1" applyAlignment="1">
      <alignment horizontal="right"/>
    </xf>
    <xf numFmtId="0" fontId="6" fillId="0" borderId="31" xfId="0" applyFont="1" applyBorder="1"/>
    <xf numFmtId="0" fontId="6" fillId="0" borderId="20" xfId="0" applyFont="1" applyBorder="1"/>
    <xf numFmtId="0" fontId="6" fillId="0" borderId="22" xfId="0" applyFont="1" applyBorder="1"/>
    <xf numFmtId="4" fontId="6" fillId="0" borderId="31" xfId="0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4" fontId="4" fillId="0" borderId="31" xfId="0" applyNumberFormat="1" applyFont="1" applyBorder="1"/>
    <xf numFmtId="0" fontId="8" fillId="0" borderId="20" xfId="0" applyFont="1" applyBorder="1"/>
    <xf numFmtId="0" fontId="8" fillId="0" borderId="22" xfId="0" applyFont="1" applyBorder="1"/>
    <xf numFmtId="4" fontId="8" fillId="0" borderId="31" xfId="0" applyNumberFormat="1" applyFont="1" applyBorder="1"/>
    <xf numFmtId="4" fontId="12" fillId="0" borderId="31" xfId="0" applyNumberFormat="1" applyFont="1" applyBorder="1"/>
    <xf numFmtId="0" fontId="13" fillId="0" borderId="0" xfId="0" applyFont="1"/>
    <xf numFmtId="0" fontId="7" fillId="0" borderId="7" xfId="0" applyFont="1" applyBorder="1"/>
    <xf numFmtId="0" fontId="7" fillId="0" borderId="10" xfId="0" applyFont="1" applyBorder="1"/>
    <xf numFmtId="0" fontId="7" fillId="0" borderId="11" xfId="0" applyFont="1" applyBorder="1"/>
    <xf numFmtId="49" fontId="7" fillId="0" borderId="12" xfId="0" applyNumberFormat="1" applyFont="1" applyBorder="1"/>
    <xf numFmtId="0" fontId="7" fillId="3" borderId="8" xfId="0" applyFont="1" applyFill="1" applyBorder="1"/>
    <xf numFmtId="0" fontId="7" fillId="0" borderId="35" xfId="0" applyFont="1" applyBorder="1"/>
    <xf numFmtId="49" fontId="14" fillId="3" borderId="8" xfId="0" applyNumberFormat="1" applyFont="1" applyFill="1" applyBorder="1" applyAlignment="1">
      <alignment horizontal="left"/>
    </xf>
    <xf numFmtId="49" fontId="15" fillId="0" borderId="0" xfId="0" applyNumberFormat="1" applyFont="1" applyAlignment="1">
      <alignment horizontal="left"/>
    </xf>
    <xf numFmtId="49" fontId="7" fillId="0" borderId="15" xfId="0" applyNumberFormat="1" applyFont="1" applyBorder="1"/>
    <xf numFmtId="0" fontId="7" fillId="0" borderId="16" xfId="0" applyFont="1" applyBorder="1"/>
    <xf numFmtId="5" fontId="15" fillId="0" borderId="16" xfId="0" applyNumberFormat="1" applyFont="1" applyBorder="1" applyAlignment="1">
      <alignment horizontal="left"/>
    </xf>
    <xf numFmtId="0" fontId="7" fillId="0" borderId="17" xfId="0" applyFont="1" applyBorder="1"/>
    <xf numFmtId="49" fontId="16" fillId="4" borderId="18" xfId="0" applyNumberFormat="1" applyFont="1" applyFill="1" applyBorder="1" applyAlignment="1">
      <alignment horizontal="center"/>
    </xf>
    <xf numFmtId="49" fontId="16" fillId="4" borderId="9" xfId="0" applyNumberFormat="1" applyFont="1" applyFill="1" applyBorder="1" applyAlignment="1">
      <alignment horizontal="center"/>
    </xf>
    <xf numFmtId="49" fontId="16" fillId="4" borderId="19" xfId="0" applyNumberFormat="1" applyFont="1" applyFill="1" applyBorder="1" applyAlignment="1">
      <alignment horizontal="center"/>
    </xf>
    <xf numFmtId="49" fontId="16" fillId="4" borderId="28" xfId="0" applyNumberFormat="1" applyFont="1" applyFill="1" applyBorder="1" applyAlignment="1">
      <alignment horizontal="center"/>
    </xf>
    <xf numFmtId="49" fontId="16" fillId="4" borderId="8" xfId="0" applyNumberFormat="1" applyFont="1" applyFill="1" applyBorder="1" applyAlignment="1">
      <alignment horizontal="center"/>
    </xf>
    <xf numFmtId="49" fontId="5" fillId="4" borderId="18" xfId="0" applyNumberFormat="1" applyFont="1" applyFill="1" applyBorder="1"/>
    <xf numFmtId="49" fontId="16" fillId="4" borderId="23" xfId="0" applyNumberFormat="1" applyFont="1" applyFill="1" applyBorder="1" applyAlignment="1">
      <alignment horizontal="center"/>
    </xf>
    <xf numFmtId="49" fontId="16" fillId="4" borderId="13" xfId="0" applyNumberFormat="1" applyFont="1" applyFill="1" applyBorder="1" applyAlignment="1">
      <alignment horizontal="center"/>
    </xf>
    <xf numFmtId="49" fontId="16" fillId="4" borderId="27" xfId="0" applyNumberFormat="1" applyFont="1" applyFill="1" applyBorder="1" applyAlignment="1">
      <alignment horizontal="center"/>
    </xf>
    <xf numFmtId="0" fontId="17" fillId="4" borderId="8" xfId="0" applyFont="1" applyFill="1" applyBorder="1"/>
    <xf numFmtId="0" fontId="16" fillId="4" borderId="8" xfId="0" applyFont="1" applyFill="1" applyBorder="1"/>
    <xf numFmtId="49" fontId="8" fillId="4" borderId="27" xfId="0" applyNumberFormat="1" applyFont="1" applyFill="1" applyBorder="1" applyAlignment="1">
      <alignment horizontal="center"/>
    </xf>
    <xf numFmtId="49" fontId="16" fillId="4" borderId="8" xfId="0" applyNumberFormat="1" applyFont="1" applyFill="1" applyBorder="1" applyAlignment="1">
      <alignment horizontal="left"/>
    </xf>
    <xf numFmtId="49" fontId="16" fillId="4" borderId="29" xfId="0" applyNumberFormat="1" applyFont="1" applyFill="1" applyBorder="1" applyAlignment="1">
      <alignment horizontal="center"/>
    </xf>
    <xf numFmtId="49" fontId="16" fillId="4" borderId="14" xfId="0" applyNumberFormat="1" applyFont="1" applyFill="1" applyBorder="1" applyAlignment="1">
      <alignment horizontal="center"/>
    </xf>
    <xf numFmtId="49" fontId="4" fillId="4" borderId="30" xfId="0" applyNumberFormat="1" applyFont="1" applyFill="1" applyBorder="1" applyAlignment="1">
      <alignment horizontal="center"/>
    </xf>
    <xf numFmtId="49" fontId="4" fillId="4" borderId="27" xfId="0" applyNumberFormat="1" applyFont="1" applyFill="1" applyBorder="1" applyAlignment="1">
      <alignment horizontal="center"/>
    </xf>
    <xf numFmtId="49" fontId="16" fillId="4" borderId="30" xfId="0" applyNumberFormat="1" applyFont="1" applyFill="1" applyBorder="1" applyAlignment="1">
      <alignment horizontal="center"/>
    </xf>
    <xf numFmtId="49" fontId="16" fillId="4" borderId="32" xfId="0" applyNumberFormat="1" applyFont="1" applyFill="1" applyBorder="1" applyAlignment="1">
      <alignment horizontal="center"/>
    </xf>
    <xf numFmtId="49" fontId="9" fillId="5" borderId="37" xfId="0" applyNumberFormat="1" applyFont="1" applyFill="1" applyBorder="1"/>
    <xf numFmtId="49" fontId="9" fillId="5" borderId="38" xfId="0" applyNumberFormat="1" applyFont="1" applyFill="1" applyBorder="1"/>
    <xf numFmtId="49" fontId="9" fillId="5" borderId="39" xfId="0" applyNumberFormat="1" applyFont="1" applyFill="1" applyBorder="1"/>
    <xf numFmtId="37" fontId="9" fillId="5" borderId="29" xfId="0" applyNumberFormat="1" applyFont="1" applyFill="1" applyBorder="1"/>
    <xf numFmtId="37" fontId="9" fillId="5" borderId="31" xfId="0" applyNumberFormat="1" applyFont="1" applyFill="1" applyBorder="1"/>
    <xf numFmtId="37" fontId="9" fillId="5" borderId="39" xfId="0" applyNumberFormat="1" applyFont="1" applyFill="1" applyBorder="1"/>
    <xf numFmtId="49" fontId="4" fillId="0" borderId="20" xfId="0" applyNumberFormat="1" applyFont="1" applyBorder="1"/>
    <xf numFmtId="0" fontId="4" fillId="0" borderId="21" xfId="0" applyFont="1" applyBorder="1"/>
    <xf numFmtId="49" fontId="4" fillId="0" borderId="21" xfId="0" applyNumberFormat="1" applyFont="1" applyBorder="1"/>
    <xf numFmtId="49" fontId="4" fillId="0" borderId="22" xfId="0" applyNumberFormat="1" applyFont="1" applyBorder="1"/>
    <xf numFmtId="44" fontId="4" fillId="0" borderId="20" xfId="0" applyNumberFormat="1" applyFont="1" applyBorder="1"/>
    <xf numFmtId="44" fontId="4" fillId="3" borderId="31" xfId="0" applyNumberFormat="1" applyFont="1" applyFill="1" applyBorder="1"/>
    <xf numFmtId="37" fontId="4" fillId="3" borderId="39" xfId="0" applyNumberFormat="1" applyFont="1" applyFill="1" applyBorder="1"/>
    <xf numFmtId="37" fontId="4" fillId="3" borderId="31" xfId="0" applyNumberFormat="1" applyFont="1" applyFill="1" applyBorder="1"/>
    <xf numFmtId="0" fontId="18" fillId="3" borderId="8" xfId="0" applyFont="1" applyFill="1" applyBorder="1"/>
    <xf numFmtId="164" fontId="4" fillId="0" borderId="31" xfId="0" applyNumberFormat="1" applyFont="1" applyBorder="1"/>
    <xf numFmtId="49" fontId="6" fillId="0" borderId="20" xfId="0" applyNumberFormat="1" applyFont="1" applyBorder="1"/>
    <xf numFmtId="49" fontId="6" fillId="0" borderId="21" xfId="0" applyNumberFormat="1" applyFont="1" applyBorder="1"/>
    <xf numFmtId="49" fontId="6" fillId="0" borderId="22" xfId="0" applyNumberFormat="1" applyFont="1" applyBorder="1"/>
    <xf numFmtId="44" fontId="6" fillId="0" borderId="20" xfId="0" applyNumberFormat="1" applyFont="1" applyBorder="1"/>
    <xf numFmtId="44" fontId="6" fillId="0" borderId="31" xfId="0" applyNumberFormat="1" applyFont="1" applyBorder="1"/>
    <xf numFmtId="37" fontId="6" fillId="0" borderId="22" xfId="0" applyNumberFormat="1" applyFont="1" applyBorder="1"/>
    <xf numFmtId="37" fontId="6" fillId="0" borderId="31" xfId="0" applyNumberFormat="1" applyFont="1" applyBorder="1"/>
    <xf numFmtId="164" fontId="6" fillId="0" borderId="31" xfId="0" applyNumberFormat="1" applyFont="1" applyBorder="1"/>
    <xf numFmtId="37" fontId="9" fillId="5" borderId="37" xfId="0" applyNumberFormat="1" applyFont="1" applyFill="1" applyBorder="1"/>
    <xf numFmtId="164" fontId="9" fillId="5" borderId="31" xfId="0" applyNumberFormat="1" applyFont="1" applyFill="1" applyBorder="1"/>
    <xf numFmtId="0" fontId="18" fillId="0" borderId="0" xfId="0" applyFont="1"/>
    <xf numFmtId="49" fontId="19" fillId="0" borderId="21" xfId="0" applyNumberFormat="1" applyFont="1" applyBorder="1"/>
    <xf numFmtId="164" fontId="4" fillId="0" borderId="20" xfId="0" applyNumberFormat="1" applyFont="1" applyBorder="1"/>
    <xf numFmtId="164" fontId="4" fillId="3" borderId="31" xfId="0" applyNumberFormat="1" applyFont="1" applyFill="1" applyBorder="1"/>
    <xf numFmtId="44" fontId="6" fillId="0" borderId="22" xfId="0" applyNumberFormat="1" applyFont="1" applyBorder="1"/>
    <xf numFmtId="44" fontId="9" fillId="5" borderId="37" xfId="0" applyNumberFormat="1" applyFont="1" applyFill="1" applyBorder="1"/>
    <xf numFmtId="44" fontId="9" fillId="5" borderId="31" xfId="0" applyNumberFormat="1" applyFont="1" applyFill="1" applyBorder="1"/>
    <xf numFmtId="44" fontId="9" fillId="5" borderId="39" xfId="0" applyNumberFormat="1" applyFont="1" applyFill="1" applyBorder="1"/>
    <xf numFmtId="44" fontId="4" fillId="3" borderId="39" xfId="0" applyNumberFormat="1" applyFont="1" applyFill="1" applyBorder="1"/>
    <xf numFmtId="44" fontId="4" fillId="0" borderId="31" xfId="0" applyNumberFormat="1" applyFont="1" applyBorder="1"/>
    <xf numFmtId="49" fontId="9" fillId="5" borderId="18" xfId="0" applyNumberFormat="1" applyFont="1" applyFill="1" applyBorder="1"/>
    <xf numFmtId="49" fontId="9" fillId="5" borderId="9" xfId="0" applyNumberFormat="1" applyFont="1" applyFill="1" applyBorder="1"/>
    <xf numFmtId="49" fontId="9" fillId="5" borderId="19" xfId="0" applyNumberFormat="1" applyFont="1" applyFill="1" applyBorder="1"/>
    <xf numFmtId="0" fontId="18" fillId="0" borderId="21" xfId="0" applyFont="1" applyBorder="1"/>
    <xf numFmtId="44" fontId="4" fillId="0" borderId="22" xfId="0" applyNumberFormat="1" applyFont="1" applyBorder="1"/>
    <xf numFmtId="44" fontId="8" fillId="0" borderId="31" xfId="0" applyNumberFormat="1" applyFont="1" applyBorder="1"/>
    <xf numFmtId="165" fontId="7" fillId="0" borderId="0" xfId="0" applyNumberFormat="1" applyFont="1"/>
    <xf numFmtId="49" fontId="20" fillId="0" borderId="20" xfId="0" applyNumberFormat="1" applyFont="1" applyBorder="1"/>
    <xf numFmtId="49" fontId="20" fillId="0" borderId="21" xfId="0" applyNumberFormat="1" applyFont="1" applyBorder="1"/>
    <xf numFmtId="49" fontId="20" fillId="0" borderId="22" xfId="0" applyNumberFormat="1" applyFont="1" applyBorder="1"/>
    <xf numFmtId="166" fontId="20" fillId="0" borderId="20" xfId="0" applyNumberFormat="1" applyFont="1" applyBorder="1" applyAlignment="1">
      <alignment horizontal="center"/>
    </xf>
    <xf numFmtId="166" fontId="20" fillId="0" borderId="22" xfId="0" applyNumberFormat="1" applyFont="1" applyBorder="1" applyAlignment="1">
      <alignment horizontal="center"/>
    </xf>
    <xf numFmtId="39" fontId="20" fillId="0" borderId="31" xfId="0" applyNumberFormat="1" applyFont="1" applyBorder="1"/>
    <xf numFmtId="2" fontId="15" fillId="0" borderId="35" xfId="0" applyNumberFormat="1" applyFont="1" applyBorder="1" applyAlignment="1">
      <alignment horizontal="left"/>
    </xf>
    <xf numFmtId="5" fontId="6" fillId="3" borderId="8" xfId="0" applyNumberFormat="1" applyFont="1" applyFill="1" applyBorder="1" applyAlignment="1">
      <alignment horizontal="left"/>
    </xf>
    <xf numFmtId="5" fontId="15" fillId="0" borderId="0" xfId="0" applyNumberFormat="1" applyFont="1" applyAlignment="1">
      <alignment horizontal="left"/>
    </xf>
    <xf numFmtId="0" fontId="7" fillId="0" borderId="15" xfId="0" applyFont="1" applyBorder="1"/>
    <xf numFmtId="49" fontId="16" fillId="4" borderId="13" xfId="0" applyNumberFormat="1" applyFont="1" applyFill="1" applyBorder="1" applyAlignment="1">
      <alignment horizontal="left"/>
    </xf>
    <xf numFmtId="49" fontId="16" fillId="4" borderId="30" xfId="0" applyNumberFormat="1" applyFont="1" applyFill="1" applyBorder="1" applyAlignment="1">
      <alignment horizontal="left"/>
    </xf>
    <xf numFmtId="49" fontId="3" fillId="2" borderId="18" xfId="0" applyNumberFormat="1" applyFont="1" applyFill="1" applyBorder="1"/>
    <xf numFmtId="49" fontId="3" fillId="2" borderId="19" xfId="0" applyNumberFormat="1" applyFont="1" applyFill="1" applyBorder="1"/>
    <xf numFmtId="49" fontId="3" fillId="2" borderId="39" xfId="0" applyNumberFormat="1" applyFont="1" applyFill="1" applyBorder="1"/>
    <xf numFmtId="0" fontId="3" fillId="2" borderId="31" xfId="0" applyFont="1" applyFill="1" applyBorder="1"/>
    <xf numFmtId="49" fontId="4" fillId="3" borderId="39" xfId="0" applyNumberFormat="1" applyFont="1" applyFill="1" applyBorder="1"/>
    <xf numFmtId="10" fontId="4" fillId="3" borderId="39" xfId="0" applyNumberFormat="1" applyFont="1" applyFill="1" applyBorder="1" applyAlignment="1">
      <alignment horizontal="center"/>
    </xf>
    <xf numFmtId="4" fontId="4" fillId="3" borderId="39" xfId="0" applyNumberFormat="1" applyFont="1" applyFill="1" applyBorder="1"/>
    <xf numFmtId="44" fontId="4" fillId="6" borderId="31" xfId="0" applyNumberFormat="1" applyFont="1" applyFill="1" applyBorder="1"/>
    <xf numFmtId="37" fontId="4" fillId="0" borderId="31" xfId="0" applyNumberFormat="1" applyFont="1" applyBorder="1"/>
    <xf numFmtId="0" fontId="7" fillId="0" borderId="31" xfId="0" applyFont="1" applyBorder="1"/>
    <xf numFmtId="37" fontId="8" fillId="0" borderId="31" xfId="0" applyNumberFormat="1" applyFont="1" applyBorder="1"/>
    <xf numFmtId="0" fontId="4" fillId="3" borderId="39" xfId="0" applyFont="1" applyFill="1" applyBorder="1"/>
    <xf numFmtId="44" fontId="18" fillId="3" borderId="31" xfId="0" applyNumberFormat="1" applyFont="1" applyFill="1" applyBorder="1" applyAlignment="1">
      <alignment horizontal="right"/>
    </xf>
    <xf numFmtId="9" fontId="4" fillId="3" borderId="39" xfId="0" applyNumberFormat="1" applyFont="1" applyFill="1" applyBorder="1" applyAlignment="1">
      <alignment horizontal="center"/>
    </xf>
    <xf numFmtId="4" fontId="6" fillId="6" borderId="31" xfId="0" applyNumberFormat="1" applyFont="1" applyFill="1" applyBorder="1"/>
    <xf numFmtId="4" fontId="6" fillId="0" borderId="31" xfId="0" applyNumberFormat="1" applyFont="1" applyBorder="1"/>
    <xf numFmtId="0" fontId="23" fillId="0" borderId="0" xfId="0" applyFont="1"/>
    <xf numFmtId="49" fontId="3" fillId="2" borderId="37" xfId="0" applyNumberFormat="1" applyFont="1" applyFill="1" applyBorder="1"/>
    <xf numFmtId="37" fontId="3" fillId="2" borderId="39" xfId="0" applyNumberFormat="1" applyFont="1" applyFill="1" applyBorder="1"/>
    <xf numFmtId="37" fontId="12" fillId="7" borderId="39" xfId="0" applyNumberFormat="1" applyFont="1" applyFill="1" applyBorder="1" applyAlignment="1">
      <alignment horizontal="center" wrapText="1"/>
    </xf>
    <xf numFmtId="37" fontId="3" fillId="2" borderId="31" xfId="0" applyNumberFormat="1" applyFont="1" applyFill="1" applyBorder="1"/>
    <xf numFmtId="37" fontId="4" fillId="5" borderId="39" xfId="0" applyNumberFormat="1" applyFont="1" applyFill="1" applyBorder="1"/>
    <xf numFmtId="4" fontId="24" fillId="0" borderId="0" xfId="0" applyNumberFormat="1" applyFont="1"/>
    <xf numFmtId="37" fontId="6" fillId="5" borderId="39" xfId="0" applyNumberFormat="1" applyFont="1" applyFill="1" applyBorder="1"/>
    <xf numFmtId="10" fontId="6" fillId="0" borderId="22" xfId="0" applyNumberFormat="1" applyFont="1" applyBorder="1" applyAlignment="1">
      <alignment horizontal="center"/>
    </xf>
    <xf numFmtId="0" fontId="25" fillId="0" borderId="0" xfId="0" applyFont="1"/>
    <xf numFmtId="49" fontId="4" fillId="0" borderId="31" xfId="0" applyNumberFormat="1" applyFont="1" applyBorder="1" applyAlignment="1">
      <alignment horizontal="center"/>
    </xf>
    <xf numFmtId="37" fontId="25" fillId="0" borderId="0" xfId="0" applyNumberFormat="1" applyFont="1"/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4" fontId="26" fillId="0" borderId="31" xfId="0" applyNumberFormat="1" applyFont="1" applyBorder="1" applyAlignment="1">
      <alignment horizontal="right"/>
    </xf>
    <xf numFmtId="37" fontId="26" fillId="0" borderId="12" xfId="0" applyNumberFormat="1" applyFont="1" applyBorder="1" applyAlignment="1">
      <alignment horizontal="right"/>
    </xf>
    <xf numFmtId="0" fontId="6" fillId="0" borderId="21" xfId="0" applyFont="1" applyBorder="1"/>
    <xf numFmtId="44" fontId="4" fillId="0" borderId="31" xfId="0" applyNumberFormat="1" applyFont="1" applyBorder="1" applyAlignment="1">
      <alignment horizontal="right"/>
    </xf>
    <xf numFmtId="44" fontId="26" fillId="0" borderId="31" xfId="0" applyNumberFormat="1" applyFont="1" applyBorder="1" applyAlignment="1">
      <alignment horizontal="right"/>
    </xf>
    <xf numFmtId="44" fontId="6" fillId="0" borderId="31" xfId="0" applyNumberFormat="1" applyFont="1" applyBorder="1" applyAlignment="1">
      <alignment horizontal="right"/>
    </xf>
    <xf numFmtId="37" fontId="26" fillId="0" borderId="31" xfId="0" applyNumberFormat="1" applyFont="1" applyBorder="1" applyAlignment="1">
      <alignment horizontal="right"/>
    </xf>
    <xf numFmtId="37" fontId="6" fillId="0" borderId="31" xfId="0" applyNumberFormat="1" applyFont="1" applyBorder="1" applyAlignment="1">
      <alignment horizontal="right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7" fillId="0" borderId="0" xfId="0" applyFont="1" applyAlignment="1">
      <alignment horizontal="left" vertical="center"/>
    </xf>
    <xf numFmtId="44" fontId="13" fillId="6" borderId="31" xfId="0" applyNumberFormat="1" applyFont="1" applyFill="1" applyBorder="1" applyAlignment="1">
      <alignment horizontal="center" vertical="center"/>
    </xf>
    <xf numFmtId="9" fontId="13" fillId="6" borderId="31" xfId="0" applyNumberFormat="1" applyFont="1" applyFill="1" applyBorder="1" applyAlignment="1">
      <alignment horizontal="center" vertical="center"/>
    </xf>
    <xf numFmtId="0" fontId="13" fillId="6" borderId="31" xfId="0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44" fontId="11" fillId="8" borderId="31" xfId="0" applyNumberFormat="1" applyFont="1" applyFill="1" applyBorder="1" applyAlignment="1">
      <alignment horizontal="center" vertical="center" wrapText="1"/>
    </xf>
    <xf numFmtId="44" fontId="30" fillId="8" borderId="31" xfId="0" applyNumberFormat="1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4" fontId="11" fillId="6" borderId="31" xfId="0" applyNumberFormat="1" applyFont="1" applyFill="1" applyBorder="1" applyAlignment="1">
      <alignment horizontal="center" vertical="center" wrapText="1"/>
    </xf>
    <xf numFmtId="44" fontId="30" fillId="6" borderId="31" xfId="0" applyNumberFormat="1" applyFont="1" applyFill="1" applyBorder="1" applyAlignment="1">
      <alignment horizontal="center" vertical="center" wrapText="1"/>
    </xf>
    <xf numFmtId="0" fontId="31" fillId="6" borderId="32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 wrapText="1"/>
    </xf>
    <xf numFmtId="44" fontId="4" fillId="0" borderId="31" xfId="0" applyNumberFormat="1" applyFont="1" applyBorder="1" applyAlignment="1">
      <alignment horizontal="right" vertical="center"/>
    </xf>
    <xf numFmtId="9" fontId="4" fillId="0" borderId="31" xfId="0" applyNumberFormat="1" applyFont="1" applyBorder="1" applyAlignment="1">
      <alignment horizontal="right" vertical="center"/>
    </xf>
    <xf numFmtId="42" fontId="4" fillId="0" borderId="31" xfId="0" applyNumberFormat="1" applyFont="1" applyBorder="1" applyAlignment="1">
      <alignment horizontal="right" vertical="center"/>
    </xf>
    <xf numFmtId="39" fontId="17" fillId="3" borderId="36" xfId="0" applyNumberFormat="1" applyFont="1" applyFill="1" applyBorder="1" applyAlignment="1">
      <alignment wrapText="1"/>
    </xf>
    <xf numFmtId="0" fontId="7" fillId="0" borderId="31" xfId="0" applyFont="1" applyBorder="1" applyAlignment="1">
      <alignment horizontal="left" vertical="center"/>
    </xf>
    <xf numFmtId="49" fontId="17" fillId="3" borderId="36" xfId="0" applyNumberFormat="1" applyFont="1" applyFill="1" applyBorder="1" applyAlignment="1">
      <alignment wrapText="1"/>
    </xf>
    <xf numFmtId="44" fontId="4" fillId="6" borderId="31" xfId="0" applyNumberFormat="1" applyFont="1" applyFill="1" applyBorder="1" applyAlignment="1">
      <alignment horizontal="right" vertical="center"/>
    </xf>
    <xf numFmtId="9" fontId="4" fillId="6" borderId="31" xfId="0" applyNumberFormat="1" applyFont="1" applyFill="1" applyBorder="1" applyAlignment="1">
      <alignment horizontal="right" vertical="center"/>
    </xf>
    <xf numFmtId="42" fontId="4" fillId="6" borderId="31" xfId="0" applyNumberFormat="1" applyFont="1" applyFill="1" applyBorder="1" applyAlignment="1">
      <alignment horizontal="right" vertical="center"/>
    </xf>
    <xf numFmtId="9" fontId="4" fillId="6" borderId="31" xfId="0" applyNumberFormat="1" applyFont="1" applyFill="1" applyBorder="1" applyAlignment="1">
      <alignment horizontal="right"/>
    </xf>
    <xf numFmtId="44" fontId="4" fillId="0" borderId="31" xfId="0" applyNumberFormat="1" applyFont="1" applyBorder="1" applyAlignment="1">
      <alignment horizontal="left" vertical="center"/>
    </xf>
    <xf numFmtId="49" fontId="4" fillId="3" borderId="36" xfId="0" applyNumberFormat="1" applyFont="1" applyFill="1" applyBorder="1" applyAlignment="1">
      <alignment vertical="top" wrapText="1"/>
    </xf>
    <xf numFmtId="39" fontId="4" fillId="3" borderId="40" xfId="0" applyNumberFormat="1" applyFont="1" applyFill="1" applyBorder="1" applyAlignment="1">
      <alignment wrapText="1"/>
    </xf>
    <xf numFmtId="49" fontId="4" fillId="3" borderId="36" xfId="0" applyNumberFormat="1" applyFont="1" applyFill="1" applyBorder="1" applyAlignment="1">
      <alignment wrapText="1"/>
    </xf>
    <xf numFmtId="39" fontId="4" fillId="3" borderId="36" xfId="0" applyNumberFormat="1" applyFont="1" applyFill="1" applyBorder="1" applyAlignment="1">
      <alignment wrapText="1"/>
    </xf>
    <xf numFmtId="49" fontId="8" fillId="6" borderId="37" xfId="0" applyNumberFormat="1" applyFont="1" applyFill="1" applyBorder="1" applyAlignment="1">
      <alignment horizontal="left" vertical="center"/>
    </xf>
    <xf numFmtId="49" fontId="8" fillId="6" borderId="39" xfId="0" applyNumberFormat="1" applyFont="1" applyFill="1" applyBorder="1" applyAlignment="1">
      <alignment horizontal="left" vertical="center"/>
    </xf>
    <xf numFmtId="49" fontId="8" fillId="6" borderId="37" xfId="0" applyNumberFormat="1" applyFont="1" applyFill="1" applyBorder="1" applyAlignment="1">
      <alignment vertical="center"/>
    </xf>
    <xf numFmtId="49" fontId="8" fillId="6" borderId="39" xfId="0" applyNumberFormat="1" applyFont="1" applyFill="1" applyBorder="1" applyAlignment="1">
      <alignment vertical="center"/>
    </xf>
    <xf numFmtId="49" fontId="4" fillId="0" borderId="21" xfId="0" applyNumberFormat="1" applyFont="1" applyBorder="1" applyAlignment="1">
      <alignment vertical="center"/>
    </xf>
    <xf numFmtId="49" fontId="4" fillId="0" borderId="22" xfId="0" applyNumberFormat="1" applyFont="1" applyBorder="1" applyAlignment="1">
      <alignment vertical="center"/>
    </xf>
    <xf numFmtId="0" fontId="4" fillId="3" borderId="31" xfId="0" applyFont="1" applyFill="1" applyBorder="1" applyAlignment="1">
      <alignment horizontal="left" wrapText="1"/>
    </xf>
    <xf numFmtId="0" fontId="4" fillId="6" borderId="31" xfId="0" applyFont="1" applyFill="1" applyBorder="1" applyAlignment="1">
      <alignment horizontal="left" vertical="top" wrapText="1"/>
    </xf>
    <xf numFmtId="0" fontId="4" fillId="3" borderId="31" xfId="0" applyFont="1" applyFill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4" fontId="24" fillId="0" borderId="0" xfId="0" applyNumberFormat="1" applyFont="1" applyAlignment="1">
      <alignment horizontal="right" vertical="center"/>
    </xf>
    <xf numFmtId="9" fontId="24" fillId="0" borderId="0" xfId="0" applyNumberFormat="1" applyFont="1" applyAlignment="1">
      <alignment horizontal="right" vertical="center"/>
    </xf>
    <xf numFmtId="49" fontId="32" fillId="3" borderId="8" xfId="1" applyNumberFormat="1" applyFill="1" applyBorder="1" applyAlignment="1">
      <alignment horizontal="left"/>
    </xf>
    <xf numFmtId="49" fontId="16" fillId="4" borderId="53" xfId="0" applyNumberFormat="1" applyFont="1" applyFill="1" applyBorder="1"/>
    <xf numFmtId="49" fontId="16" fillId="4" borderId="54" xfId="0" applyNumberFormat="1" applyFont="1" applyFill="1" applyBorder="1"/>
    <xf numFmtId="49" fontId="16" fillId="4" borderId="55" xfId="0" applyNumberFormat="1" applyFont="1" applyFill="1" applyBorder="1" applyAlignment="1">
      <alignment horizontal="center"/>
    </xf>
    <xf numFmtId="49" fontId="16" fillId="4" borderId="56" xfId="0" applyNumberFormat="1" applyFont="1" applyFill="1" applyBorder="1"/>
    <xf numFmtId="49" fontId="16" fillId="4" borderId="57" xfId="0" applyNumberFormat="1" applyFont="1" applyFill="1" applyBorder="1"/>
    <xf numFmtId="49" fontId="8" fillId="4" borderId="58" xfId="0" applyNumberFormat="1" applyFont="1" applyFill="1" applyBorder="1" applyAlignment="1">
      <alignment horizontal="center"/>
    </xf>
    <xf numFmtId="49" fontId="8" fillId="4" borderId="42" xfId="0" applyNumberFormat="1" applyFont="1" applyFill="1" applyBorder="1" applyAlignment="1">
      <alignment horizontal="center"/>
    </xf>
    <xf numFmtId="49" fontId="8" fillId="4" borderId="59" xfId="0" applyNumberFormat="1" applyFont="1" applyFill="1" applyBorder="1" applyAlignment="1">
      <alignment horizontal="center"/>
    </xf>
    <xf numFmtId="49" fontId="16" fillId="4" borderId="58" xfId="0" applyNumberFormat="1" applyFont="1" applyFill="1" applyBorder="1" applyAlignment="1">
      <alignment horizontal="center"/>
    </xf>
    <xf numFmtId="49" fontId="16" fillId="4" borderId="35" xfId="0" applyNumberFormat="1" applyFont="1" applyFill="1" applyBorder="1" applyAlignment="1">
      <alignment horizontal="center"/>
    </xf>
    <xf numFmtId="49" fontId="16" fillId="4" borderId="42" xfId="0" applyNumberFormat="1" applyFont="1" applyFill="1" applyBorder="1" applyAlignment="1">
      <alignment horizontal="center"/>
    </xf>
    <xf numFmtId="49" fontId="16" fillId="4" borderId="59" xfId="0" applyNumberFormat="1" applyFont="1" applyFill="1" applyBorder="1" applyAlignment="1">
      <alignment horizontal="center"/>
    </xf>
    <xf numFmtId="49" fontId="4" fillId="4" borderId="60" xfId="0" applyNumberFormat="1" applyFont="1" applyFill="1" applyBorder="1" applyAlignment="1">
      <alignment horizontal="center"/>
    </xf>
    <xf numFmtId="49" fontId="4" fillId="4" borderId="34" xfId="0" applyNumberFormat="1" applyFont="1" applyFill="1" applyBorder="1" applyAlignment="1">
      <alignment horizontal="center"/>
    </xf>
    <xf numFmtId="49" fontId="4" fillId="4" borderId="59" xfId="0" applyNumberFormat="1" applyFont="1" applyFill="1" applyBorder="1" applyAlignment="1">
      <alignment horizontal="center"/>
    </xf>
    <xf numFmtId="37" fontId="9" fillId="5" borderId="61" xfId="0" applyNumberFormat="1" applyFont="1" applyFill="1" applyBorder="1"/>
    <xf numFmtId="37" fontId="9" fillId="5" borderId="34" xfId="0" applyNumberFormat="1" applyFont="1" applyFill="1" applyBorder="1"/>
    <xf numFmtId="37" fontId="9" fillId="5" borderId="62" xfId="0" applyNumberFormat="1" applyFont="1" applyFill="1" applyBorder="1"/>
    <xf numFmtId="44" fontId="4" fillId="3" borderId="63" xfId="0" applyNumberFormat="1" applyFont="1" applyFill="1" applyBorder="1"/>
    <xf numFmtId="44" fontId="4" fillId="3" borderId="34" xfId="0" applyNumberFormat="1" applyFont="1" applyFill="1" applyBorder="1"/>
    <xf numFmtId="44" fontId="4" fillId="3" borderId="64" xfId="0" applyNumberFormat="1" applyFont="1" applyFill="1" applyBorder="1"/>
    <xf numFmtId="44" fontId="4" fillId="3" borderId="62" xfId="0" applyNumberFormat="1" applyFont="1" applyFill="1" applyBorder="1"/>
    <xf numFmtId="44" fontId="6" fillId="0" borderId="63" xfId="0" applyNumberFormat="1" applyFont="1" applyBorder="1"/>
    <xf numFmtId="44" fontId="6" fillId="0" borderId="62" xfId="0" applyNumberFormat="1" applyFont="1" applyBorder="1"/>
    <xf numFmtId="37" fontId="9" fillId="5" borderId="63" xfId="0" applyNumberFormat="1" applyFont="1" applyFill="1" applyBorder="1"/>
    <xf numFmtId="164" fontId="4" fillId="3" borderId="63" xfId="0" applyNumberFormat="1" applyFont="1" applyFill="1" applyBorder="1"/>
    <xf numFmtId="164" fontId="4" fillId="3" borderId="62" xfId="0" applyNumberFormat="1" applyFont="1" applyFill="1" applyBorder="1"/>
    <xf numFmtId="44" fontId="9" fillId="5" borderId="63" xfId="0" applyNumberFormat="1" applyFont="1" applyFill="1" applyBorder="1"/>
    <xf numFmtId="44" fontId="9" fillId="5" borderId="62" xfId="0" applyNumberFormat="1" applyFont="1" applyFill="1" applyBorder="1"/>
    <xf numFmtId="44" fontId="4" fillId="0" borderId="63" xfId="0" applyNumberFormat="1" applyFont="1" applyBorder="1"/>
    <xf numFmtId="44" fontId="4" fillId="0" borderId="62" xfId="0" applyNumberFormat="1" applyFont="1" applyBorder="1"/>
    <xf numFmtId="166" fontId="20" fillId="0" borderId="65" xfId="0" applyNumberFormat="1" applyFont="1" applyBorder="1" applyAlignment="1">
      <alignment horizontal="center"/>
    </xf>
    <xf numFmtId="166" fontId="20" fillId="0" borderId="66" xfId="0" applyNumberFormat="1" applyFont="1" applyBorder="1" applyAlignment="1">
      <alignment horizontal="center"/>
    </xf>
    <xf numFmtId="166" fontId="20" fillId="0" borderId="67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24" xfId="0" applyFont="1" applyFill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49" fontId="5" fillId="4" borderId="20" xfId="0" applyNumberFormat="1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49" fontId="5" fillId="4" borderId="1" xfId="0" applyNumberFormat="1" applyFont="1" applyFill="1" applyBorder="1" applyAlignment="1">
      <alignment horizontal="center"/>
    </xf>
    <xf numFmtId="49" fontId="4" fillId="0" borderId="21" xfId="0" applyNumberFormat="1" applyFont="1" applyBorder="1" applyAlignment="1">
      <alignment horizontal="left" wrapText="1"/>
    </xf>
    <xf numFmtId="4" fontId="4" fillId="0" borderId="15" xfId="0" applyNumberFormat="1" applyFont="1" applyBorder="1" applyAlignment="1">
      <alignment horizontal="right"/>
    </xf>
    <xf numFmtId="0" fontId="2" fillId="0" borderId="17" xfId="0" applyFont="1" applyBorder="1"/>
    <xf numFmtId="4" fontId="6" fillId="0" borderId="20" xfId="0" applyNumberFormat="1" applyFont="1" applyBorder="1" applyAlignment="1">
      <alignment horizontal="right"/>
    </xf>
    <xf numFmtId="0" fontId="10" fillId="2" borderId="20" xfId="0" applyFont="1" applyFill="1" applyBorder="1" applyAlignment="1">
      <alignment horizontal="center"/>
    </xf>
    <xf numFmtId="0" fontId="11" fillId="4" borderId="2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2" fillId="0" borderId="6" xfId="0" applyFont="1" applyBorder="1"/>
    <xf numFmtId="0" fontId="11" fillId="4" borderId="2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10" fillId="2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49" fontId="4" fillId="3" borderId="4" xfId="0" applyNumberFormat="1" applyFont="1" applyFill="1" applyBorder="1"/>
    <xf numFmtId="49" fontId="4" fillId="3" borderId="20" xfId="0" applyNumberFormat="1" applyFont="1" applyFill="1" applyBorder="1"/>
    <xf numFmtId="49" fontId="16" fillId="4" borderId="24" xfId="0" applyNumberFormat="1" applyFont="1" applyFill="1" applyBorder="1" applyAlignment="1">
      <alignment horizontal="center"/>
    </xf>
    <xf numFmtId="49" fontId="4" fillId="3" borderId="1" xfId="0" applyNumberFormat="1" applyFont="1" applyFill="1" applyBorder="1"/>
    <xf numFmtId="0" fontId="21" fillId="2" borderId="1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49" fontId="16" fillId="4" borderId="20" xfId="0" applyNumberFormat="1" applyFont="1" applyFill="1" applyBorder="1" applyAlignment="1">
      <alignment horizontal="center"/>
    </xf>
    <xf numFmtId="49" fontId="5" fillId="3" borderId="41" xfId="0" applyNumberFormat="1" applyFont="1" applyFill="1" applyBorder="1" applyAlignment="1">
      <alignment horizontal="left"/>
    </xf>
    <xf numFmtId="0" fontId="2" fillId="0" borderId="42" xfId="0" applyFont="1" applyBorder="1"/>
    <xf numFmtId="49" fontId="8" fillId="6" borderId="20" xfId="0" applyNumberFormat="1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/>
    </xf>
    <xf numFmtId="0" fontId="8" fillId="8" borderId="20" xfId="0" applyFont="1" applyFill="1" applyBorder="1" applyAlignment="1">
      <alignment horizontal="left" vertical="center" wrapText="1"/>
    </xf>
    <xf numFmtId="49" fontId="4" fillId="0" borderId="20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left"/>
    </xf>
    <xf numFmtId="0" fontId="8" fillId="6" borderId="20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44" fontId="29" fillId="8" borderId="20" xfId="0" applyNumberFormat="1" applyFont="1" applyFill="1" applyBorder="1" applyAlignment="1">
      <alignment horizontal="center" vertical="center" wrapText="1"/>
    </xf>
    <xf numFmtId="44" fontId="11" fillId="8" borderId="20" xfId="0" applyNumberFormat="1" applyFont="1" applyFill="1" applyBorder="1" applyAlignment="1">
      <alignment horizontal="center" vertical="center" wrapText="1"/>
    </xf>
    <xf numFmtId="44" fontId="30" fillId="8" borderId="33" xfId="0" applyNumberFormat="1" applyFont="1" applyFill="1" applyBorder="1" applyAlignment="1">
      <alignment horizontal="center" vertical="center" wrapText="1"/>
    </xf>
    <xf numFmtId="0" fontId="2" fillId="0" borderId="34" xfId="0" applyFont="1" applyBorder="1"/>
    <xf numFmtId="9" fontId="29" fillId="8" borderId="33" xfId="0" applyNumberFormat="1" applyFont="1" applyFill="1" applyBorder="1" applyAlignment="1">
      <alignment horizontal="center"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2" fillId="0" borderId="45" xfId="0" applyFont="1" applyBorder="1"/>
    <xf numFmtId="0" fontId="11" fillId="8" borderId="46" xfId="0" applyFont="1" applyFill="1" applyBorder="1" applyAlignment="1">
      <alignment horizontal="left" vertical="center" wrapText="1"/>
    </xf>
    <xf numFmtId="0" fontId="2" fillId="0" borderId="47" xfId="0" applyFont="1" applyBorder="1"/>
    <xf numFmtId="0" fontId="2" fillId="0" borderId="48" xfId="0" applyFont="1" applyBorder="1"/>
    <xf numFmtId="44" fontId="7" fillId="0" borderId="49" xfId="0" applyNumberFormat="1" applyFont="1" applyBorder="1" applyAlignment="1">
      <alignment horizontal="center" vertical="center"/>
    </xf>
    <xf numFmtId="0" fontId="2" fillId="0" borderId="50" xfId="0" applyFont="1" applyBorder="1"/>
    <xf numFmtId="0" fontId="29" fillId="8" borderId="51" xfId="0" applyFont="1" applyFill="1" applyBorder="1" applyAlignment="1">
      <alignment horizontal="left" vertical="center" wrapText="1"/>
    </xf>
    <xf numFmtId="44" fontId="7" fillId="0" borderId="7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0" borderId="52" xfId="0" applyFont="1" applyBorder="1"/>
    <xf numFmtId="0" fontId="30" fillId="6" borderId="20" xfId="0" applyFont="1" applyFill="1" applyBorder="1" applyAlignment="1">
      <alignment horizontal="center" vertical="center" wrapText="1"/>
    </xf>
    <xf numFmtId="0" fontId="11" fillId="8" borderId="33" xfId="0" applyFont="1" applyFill="1" applyBorder="1" applyAlignment="1">
      <alignment horizontal="center" vertical="center" wrapText="1"/>
    </xf>
    <xf numFmtId="0" fontId="29" fillId="8" borderId="7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taples@communitypartner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workbookViewId="0">
      <selection activeCell="B6" sqref="B6"/>
    </sheetView>
  </sheetViews>
  <sheetFormatPr defaultColWidth="12.59765625" defaultRowHeight="15" customHeight="1" x14ac:dyDescent="0.35"/>
  <cols>
    <col min="1" max="1" width="23.73046875" customWidth="1"/>
    <col min="2" max="2" width="21.73046875" customWidth="1"/>
    <col min="3" max="3" width="18.73046875" customWidth="1"/>
    <col min="4" max="9" width="21.73046875" customWidth="1"/>
    <col min="10" max="11" width="18.73046875" customWidth="1"/>
    <col min="12" max="26" width="14.3984375" customWidth="1"/>
  </cols>
  <sheetData>
    <row r="1" spans="1:11" ht="30" customHeight="1" x14ac:dyDescent="1.05">
      <c r="A1" s="263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5"/>
    </row>
    <row r="2" spans="1:11" ht="24.75" customHeight="1" x14ac:dyDescent="0.7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0"/>
    </row>
    <row r="3" spans="1:11" ht="30" customHeight="1" x14ac:dyDescent="0.8">
      <c r="A3" s="1" t="s">
        <v>2</v>
      </c>
      <c r="B3" s="2" t="s">
        <v>3</v>
      </c>
      <c r="C3" s="3"/>
      <c r="D3" s="4"/>
      <c r="E3" s="3"/>
      <c r="F3" s="3"/>
      <c r="G3" s="5"/>
      <c r="H3" s="6"/>
      <c r="I3" s="6"/>
      <c r="J3" s="7"/>
      <c r="K3" s="8"/>
    </row>
    <row r="4" spans="1:11" ht="21" customHeight="1" x14ac:dyDescent="0.7">
      <c r="A4" s="9" t="s">
        <v>4</v>
      </c>
      <c r="B4" s="10"/>
      <c r="C4" s="10"/>
      <c r="D4" s="11"/>
      <c r="E4" s="12"/>
      <c r="F4" s="12"/>
      <c r="G4" s="13"/>
      <c r="H4" s="14"/>
      <c r="I4" s="13" t="s">
        <v>5</v>
      </c>
      <c r="J4" s="15" t="s">
        <v>188</v>
      </c>
      <c r="K4" s="16"/>
    </row>
    <row r="5" spans="1:11" ht="21" customHeight="1" x14ac:dyDescent="0.7">
      <c r="A5" s="9" t="s">
        <v>6</v>
      </c>
      <c r="B5" s="10" t="s">
        <v>191</v>
      </c>
      <c r="C5" s="10"/>
      <c r="D5" s="11"/>
      <c r="E5" s="14"/>
      <c r="F5" s="13" t="s">
        <v>8</v>
      </c>
      <c r="G5" s="17" t="s">
        <v>9</v>
      </c>
      <c r="H5" s="14"/>
      <c r="I5" s="13" t="s">
        <v>10</v>
      </c>
      <c r="J5" s="15" t="s">
        <v>189</v>
      </c>
      <c r="K5" s="16"/>
    </row>
    <row r="6" spans="1:11" ht="21" customHeight="1" x14ac:dyDescent="0.7">
      <c r="A6" s="9" t="s">
        <v>11</v>
      </c>
      <c r="B6" s="10" t="s">
        <v>12</v>
      </c>
      <c r="C6" s="18"/>
      <c r="E6" s="14"/>
      <c r="F6" s="13" t="s">
        <v>13</v>
      </c>
      <c r="G6" s="19" t="s">
        <v>187</v>
      </c>
      <c r="H6" s="14"/>
      <c r="I6" s="13" t="s">
        <v>14</v>
      </c>
      <c r="J6" s="15" t="s">
        <v>15</v>
      </c>
      <c r="K6" s="16"/>
    </row>
    <row r="7" spans="1:11" ht="21" customHeight="1" x14ac:dyDescent="0.7">
      <c r="A7" s="9" t="s">
        <v>16</v>
      </c>
      <c r="B7" s="20">
        <v>500000</v>
      </c>
      <c r="C7" s="21"/>
      <c r="D7" s="13"/>
      <c r="E7" s="13"/>
      <c r="F7" s="13"/>
      <c r="G7" s="13"/>
      <c r="H7" s="14"/>
      <c r="I7" s="13" t="s">
        <v>17</v>
      </c>
      <c r="J7" s="228" t="s">
        <v>190</v>
      </c>
      <c r="K7" s="16"/>
    </row>
    <row r="8" spans="1:11" ht="15" customHeight="1" x14ac:dyDescent="0.4">
      <c r="A8" s="22"/>
      <c r="B8" s="23"/>
      <c r="C8" s="23"/>
      <c r="D8" s="23"/>
      <c r="E8" s="23"/>
      <c r="F8" s="23"/>
      <c r="G8" s="23"/>
      <c r="H8" s="23"/>
      <c r="I8" s="23"/>
      <c r="J8" s="24"/>
      <c r="K8" s="25"/>
    </row>
    <row r="9" spans="1:11" ht="12.75" customHeight="1" x14ac:dyDescent="0.3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21" customHeight="1" x14ac:dyDescent="0.8">
      <c r="A10" s="284" t="s">
        <v>18</v>
      </c>
      <c r="B10" s="264"/>
      <c r="C10" s="264"/>
      <c r="D10" s="264"/>
      <c r="E10" s="264"/>
      <c r="F10" s="264"/>
      <c r="G10" s="264"/>
      <c r="H10" s="264"/>
      <c r="I10" s="264"/>
      <c r="J10" s="264"/>
      <c r="K10" s="265"/>
    </row>
    <row r="11" spans="1:11" ht="21" customHeight="1" x14ac:dyDescent="0.4">
      <c r="A11" s="27"/>
      <c r="B11" s="28"/>
      <c r="C11" s="29"/>
      <c r="D11" s="281" t="s">
        <v>19</v>
      </c>
      <c r="E11" s="270"/>
      <c r="F11" s="271"/>
      <c r="G11" s="30"/>
      <c r="H11" s="30"/>
      <c r="I11" s="27"/>
      <c r="J11" s="285"/>
      <c r="K11" s="265"/>
    </row>
    <row r="12" spans="1:11" ht="21" customHeight="1" x14ac:dyDescent="0.4">
      <c r="A12" s="278" t="s">
        <v>20</v>
      </c>
      <c r="B12" s="267"/>
      <c r="C12" s="268"/>
      <c r="D12" s="30"/>
      <c r="E12" s="278"/>
      <c r="F12" s="268"/>
      <c r="G12" s="31"/>
      <c r="H12" s="31" t="s">
        <v>21</v>
      </c>
      <c r="I12" s="32" t="s">
        <v>22</v>
      </c>
      <c r="J12" s="278" t="s">
        <v>23</v>
      </c>
      <c r="K12" s="268"/>
    </row>
    <row r="13" spans="1:11" ht="21" customHeight="1" x14ac:dyDescent="0.4">
      <c r="A13" s="33"/>
      <c r="B13" s="34"/>
      <c r="C13" s="35"/>
      <c r="D13" s="31" t="s">
        <v>23</v>
      </c>
      <c r="E13" s="279"/>
      <c r="F13" s="280"/>
      <c r="G13" s="31" t="s">
        <v>24</v>
      </c>
      <c r="H13" s="31" t="s">
        <v>25</v>
      </c>
      <c r="I13" s="32" t="s">
        <v>26</v>
      </c>
      <c r="J13" s="278" t="s">
        <v>27</v>
      </c>
      <c r="K13" s="268"/>
    </row>
    <row r="14" spans="1:11" ht="21" customHeight="1" x14ac:dyDescent="0.4">
      <c r="A14" s="36" t="s">
        <v>28</v>
      </c>
      <c r="B14" s="281" t="s">
        <v>29</v>
      </c>
      <c r="C14" s="271"/>
      <c r="D14" s="35" t="s">
        <v>30</v>
      </c>
      <c r="E14" s="36" t="s">
        <v>31</v>
      </c>
      <c r="F14" s="36" t="s">
        <v>24</v>
      </c>
      <c r="G14" s="37" t="s">
        <v>32</v>
      </c>
      <c r="H14" s="37" t="s">
        <v>33</v>
      </c>
      <c r="I14" s="33" t="s">
        <v>34</v>
      </c>
      <c r="J14" s="279" t="s">
        <v>35</v>
      </c>
      <c r="K14" s="280"/>
    </row>
    <row r="15" spans="1:11" ht="24.75" customHeight="1" x14ac:dyDescent="0.4">
      <c r="A15" s="38">
        <v>1000</v>
      </c>
      <c r="B15" s="39" t="s">
        <v>36</v>
      </c>
      <c r="C15" s="40"/>
      <c r="D15" s="41">
        <f t="shared" ref="D15:D21" si="0">E15+F15</f>
        <v>0</v>
      </c>
      <c r="E15" s="41"/>
      <c r="F15" s="41">
        <f>'Detail (2)'!E20</f>
        <v>0</v>
      </c>
      <c r="G15" s="41"/>
      <c r="H15" s="41"/>
      <c r="I15" s="41"/>
      <c r="J15" s="274">
        <f t="shared" ref="J15:J21" si="1">D15+G15+H15+I15</f>
        <v>0</v>
      </c>
      <c r="K15" s="275"/>
    </row>
    <row r="16" spans="1:11" ht="24.75" customHeight="1" x14ac:dyDescent="0.4">
      <c r="A16" s="38">
        <v>2000</v>
      </c>
      <c r="B16" s="39" t="s">
        <v>37</v>
      </c>
      <c r="C16" s="40"/>
      <c r="D16" s="41">
        <f t="shared" si="0"/>
        <v>0</v>
      </c>
      <c r="E16" s="41"/>
      <c r="F16" s="41">
        <f>'Detail (2)'!E31</f>
        <v>0</v>
      </c>
      <c r="G16" s="41"/>
      <c r="H16" s="41"/>
      <c r="I16" s="41"/>
      <c r="J16" s="274">
        <f t="shared" si="1"/>
        <v>0</v>
      </c>
      <c r="K16" s="275"/>
    </row>
    <row r="17" spans="1:11" ht="24.75" customHeight="1" x14ac:dyDescent="0.4">
      <c r="A17" s="38">
        <v>2100</v>
      </c>
      <c r="B17" s="39" t="s">
        <v>38</v>
      </c>
      <c r="C17" s="40"/>
      <c r="D17" s="41">
        <f t="shared" si="0"/>
        <v>0</v>
      </c>
      <c r="E17" s="41"/>
      <c r="F17" s="41">
        <f>'Detail (2)'!E35</f>
        <v>0</v>
      </c>
      <c r="G17" s="41"/>
      <c r="H17" s="41"/>
      <c r="I17" s="41"/>
      <c r="J17" s="274">
        <f t="shared" si="1"/>
        <v>0</v>
      </c>
      <c r="K17" s="275"/>
    </row>
    <row r="18" spans="1:11" ht="24.75" customHeight="1" x14ac:dyDescent="0.4">
      <c r="A18" s="38">
        <v>2200</v>
      </c>
      <c r="B18" s="39" t="s">
        <v>39</v>
      </c>
      <c r="C18" s="40"/>
      <c r="D18" s="41">
        <f t="shared" si="0"/>
        <v>0</v>
      </c>
      <c r="E18" s="41"/>
      <c r="F18" s="41">
        <f>'Detail (2)'!E39</f>
        <v>0</v>
      </c>
      <c r="G18" s="41"/>
      <c r="H18" s="41"/>
      <c r="I18" s="41"/>
      <c r="J18" s="274">
        <f t="shared" si="1"/>
        <v>0</v>
      </c>
      <c r="K18" s="275"/>
    </row>
    <row r="19" spans="1:11" ht="24.75" customHeight="1" x14ac:dyDescent="0.4">
      <c r="A19" s="38">
        <v>3000</v>
      </c>
      <c r="B19" s="39" t="s">
        <v>40</v>
      </c>
      <c r="C19" s="40"/>
      <c r="D19" s="41">
        <f t="shared" si="0"/>
        <v>0</v>
      </c>
      <c r="E19" s="41"/>
      <c r="F19" s="41">
        <f>'Detail (2)'!E43</f>
        <v>0</v>
      </c>
      <c r="G19" s="41"/>
      <c r="H19" s="41"/>
      <c r="I19" s="41"/>
      <c r="J19" s="274">
        <f t="shared" si="1"/>
        <v>0</v>
      </c>
      <c r="K19" s="275"/>
    </row>
    <row r="20" spans="1:11" ht="24.75" customHeight="1" x14ac:dyDescent="0.4">
      <c r="A20" s="38">
        <v>4000</v>
      </c>
      <c r="B20" s="39" t="s">
        <v>41</v>
      </c>
      <c r="C20" s="40"/>
      <c r="D20" s="41">
        <f t="shared" si="0"/>
        <v>0</v>
      </c>
      <c r="E20" s="41"/>
      <c r="F20" s="41">
        <f>'Detail (2)'!E47</f>
        <v>0</v>
      </c>
      <c r="G20" s="41"/>
      <c r="H20" s="41"/>
      <c r="I20" s="41"/>
      <c r="J20" s="274">
        <f t="shared" si="1"/>
        <v>0</v>
      </c>
      <c r="K20" s="275"/>
    </row>
    <row r="21" spans="1:11" ht="24.75" customHeight="1" x14ac:dyDescent="0.4">
      <c r="A21" s="38">
        <v>5000</v>
      </c>
      <c r="B21" s="39" t="s">
        <v>42</v>
      </c>
      <c r="C21" s="40"/>
      <c r="D21" s="41">
        <f t="shared" si="0"/>
        <v>0</v>
      </c>
      <c r="E21" s="41"/>
      <c r="F21" s="41">
        <f>'Detail (2)'!E50</f>
        <v>0</v>
      </c>
      <c r="G21" s="41"/>
      <c r="H21" s="41"/>
      <c r="I21" s="41"/>
      <c r="J21" s="274">
        <f t="shared" si="1"/>
        <v>0</v>
      </c>
      <c r="K21" s="275"/>
    </row>
    <row r="22" spans="1:11" ht="30" customHeight="1" x14ac:dyDescent="0.7">
      <c r="A22" s="42"/>
      <c r="B22" s="43" t="s">
        <v>43</v>
      </c>
      <c r="C22" s="44"/>
      <c r="D22" s="45">
        <f t="shared" ref="D22:I22" si="2">SUM(D15:D21)</f>
        <v>0</v>
      </c>
      <c r="E22" s="45">
        <f t="shared" si="2"/>
        <v>0</v>
      </c>
      <c r="F22" s="45">
        <f t="shared" si="2"/>
        <v>0</v>
      </c>
      <c r="G22" s="45">
        <f t="shared" si="2"/>
        <v>0</v>
      </c>
      <c r="H22" s="45">
        <f t="shared" si="2"/>
        <v>0</v>
      </c>
      <c r="I22" s="45">
        <f t="shared" si="2"/>
        <v>0</v>
      </c>
      <c r="J22" s="276">
        <f>SUM(J15:K21)</f>
        <v>0</v>
      </c>
      <c r="K22" s="271"/>
    </row>
    <row r="23" spans="1:11" ht="12.75" customHeight="1" x14ac:dyDescent="0.35"/>
    <row r="24" spans="1:11" ht="21" customHeight="1" x14ac:dyDescent="0.8">
      <c r="A24" s="277" t="s">
        <v>44</v>
      </c>
      <c r="B24" s="270"/>
      <c r="C24" s="270"/>
      <c r="D24" s="270"/>
      <c r="E24" s="270"/>
      <c r="F24" s="270"/>
      <c r="G24" s="270"/>
      <c r="H24" s="270"/>
      <c r="I24" s="270"/>
      <c r="J24" s="270"/>
      <c r="K24" s="271"/>
    </row>
    <row r="25" spans="1:11" ht="21" customHeight="1" x14ac:dyDescent="0.4">
      <c r="A25" s="46"/>
      <c r="B25" s="47"/>
      <c r="C25" s="48" t="s">
        <v>45</v>
      </c>
      <c r="D25" s="48" t="s">
        <v>46</v>
      </c>
      <c r="E25" s="48" t="s">
        <v>47</v>
      </c>
      <c r="F25" s="48" t="s">
        <v>48</v>
      </c>
      <c r="G25" s="48" t="s">
        <v>49</v>
      </c>
      <c r="H25" s="48" t="s">
        <v>50</v>
      </c>
      <c r="I25" s="48" t="s">
        <v>51</v>
      </c>
      <c r="J25" s="48" t="s">
        <v>52</v>
      </c>
      <c r="K25" s="48" t="s">
        <v>53</v>
      </c>
    </row>
    <row r="26" spans="1:11" ht="21" customHeight="1" x14ac:dyDescent="0.4">
      <c r="A26" s="49"/>
      <c r="B26" s="50"/>
      <c r="C26" s="51"/>
      <c r="D26" s="51"/>
      <c r="E26" s="51"/>
      <c r="F26" s="51"/>
      <c r="G26" s="51"/>
      <c r="H26" s="51"/>
      <c r="I26" s="51"/>
      <c r="J26" s="51"/>
      <c r="K26" s="51"/>
    </row>
    <row r="27" spans="1:11" ht="21" customHeight="1" x14ac:dyDescent="0.4">
      <c r="A27" s="39" t="s">
        <v>54</v>
      </c>
      <c r="B27" s="40"/>
      <c r="C27" s="52">
        <f>'Spending Plan Wksheet (2)'!D20</f>
        <v>0</v>
      </c>
      <c r="D27" s="52">
        <f>'Spending Plan Wksheet (2)'!E20</f>
        <v>0</v>
      </c>
      <c r="E27" s="52">
        <f>'Spending Plan Wksheet (2)'!F20</f>
        <v>0</v>
      </c>
      <c r="F27" s="52">
        <f>'Spending Plan Wksheet (2)'!G20</f>
        <v>0</v>
      </c>
      <c r="G27" s="52">
        <f>'Spending Plan Wksheet (2)'!H20</f>
        <v>0</v>
      </c>
      <c r="H27" s="52">
        <f>'Spending Plan Wksheet (2)'!I20</f>
        <v>0</v>
      </c>
      <c r="I27" s="52">
        <f>'Spending Plan Wksheet (2)'!J20</f>
        <v>0</v>
      </c>
      <c r="J27" s="52">
        <f>'Spending Plan Wksheet (2)'!K20</f>
        <v>0</v>
      </c>
      <c r="K27" s="52">
        <f>'Spending Plan Wksheet (2)'!L20</f>
        <v>0</v>
      </c>
    </row>
    <row r="28" spans="1:11" ht="21" customHeight="1" x14ac:dyDescent="0.4">
      <c r="A28" s="53" t="s">
        <v>55</v>
      </c>
      <c r="B28" s="54"/>
      <c r="C28" s="55">
        <f>'Spending Plan Wksheet (2)'!D21</f>
        <v>0</v>
      </c>
      <c r="D28" s="55">
        <f>'Spending Plan Wksheet (2)'!E21</f>
        <v>0</v>
      </c>
      <c r="E28" s="55">
        <f>'Spending Plan Wksheet (2)'!F21</f>
        <v>0</v>
      </c>
      <c r="F28" s="55">
        <f>'Spending Plan Wksheet (2)'!G21</f>
        <v>0</v>
      </c>
      <c r="G28" s="55">
        <f>'Spending Plan Wksheet (2)'!H21</f>
        <v>0</v>
      </c>
      <c r="H28" s="55">
        <f>'Spending Plan Wksheet (2)'!I21</f>
        <v>0</v>
      </c>
      <c r="I28" s="55">
        <f>'Spending Plan Wksheet (2)'!J21</f>
        <v>0</v>
      </c>
      <c r="J28" s="55">
        <f>'Spending Plan Wksheet (2)'!K21</f>
        <v>0</v>
      </c>
      <c r="K28" s="55">
        <f>'Spending Plan Wksheet (2)'!L21</f>
        <v>0</v>
      </c>
    </row>
    <row r="29" spans="1:11" ht="21" customHeight="1" x14ac:dyDescent="0.4">
      <c r="A29" s="46"/>
      <c r="B29" s="47"/>
      <c r="C29" s="48" t="s">
        <v>56</v>
      </c>
      <c r="D29" s="48" t="s">
        <v>57</v>
      </c>
      <c r="E29" s="48" t="s">
        <v>58</v>
      </c>
      <c r="F29" s="48" t="s">
        <v>59</v>
      </c>
      <c r="G29" s="48" t="s">
        <v>60</v>
      </c>
      <c r="H29" s="48" t="s">
        <v>61</v>
      </c>
      <c r="I29" s="48"/>
      <c r="J29" s="48"/>
      <c r="K29" s="48" t="s">
        <v>62</v>
      </c>
    </row>
    <row r="30" spans="1:11" ht="21" customHeight="1" x14ac:dyDescent="0.4">
      <c r="A30" s="49"/>
      <c r="B30" s="50"/>
      <c r="C30" s="51"/>
      <c r="D30" s="51"/>
      <c r="E30" s="51"/>
      <c r="F30" s="51"/>
      <c r="G30" s="51"/>
      <c r="H30" s="51"/>
      <c r="I30" s="51"/>
      <c r="J30" s="51"/>
      <c r="K30" s="51"/>
    </row>
    <row r="31" spans="1:11" ht="21" customHeight="1" x14ac:dyDescent="0.4">
      <c r="A31" s="39" t="s">
        <v>54</v>
      </c>
      <c r="B31" s="40"/>
      <c r="C31" s="52">
        <f>'Spending Plan Wksheet (2)'!D32</f>
        <v>0</v>
      </c>
      <c r="D31" s="52">
        <f>'Spending Plan Wksheet (2)'!E32</f>
        <v>0</v>
      </c>
      <c r="E31" s="52">
        <f>'Spending Plan Wksheet (2)'!F32</f>
        <v>0</v>
      </c>
      <c r="F31" s="52"/>
      <c r="G31" s="52"/>
      <c r="H31" s="52"/>
      <c r="I31" s="52"/>
      <c r="J31" s="52"/>
      <c r="K31" s="56">
        <f>SUM(C27:K27)+SUM(C31:J31)</f>
        <v>0</v>
      </c>
    </row>
    <row r="32" spans="1:11" ht="21" customHeight="1" x14ac:dyDescent="0.4">
      <c r="A32" s="53" t="s">
        <v>55</v>
      </c>
      <c r="B32" s="54"/>
      <c r="C32" s="55">
        <f>'Spending Plan Wksheet (2)'!D33</f>
        <v>0</v>
      </c>
      <c r="D32" s="55">
        <f>'Spending Plan Wksheet (2)'!E33</f>
        <v>0</v>
      </c>
      <c r="E32" s="55">
        <f>'Spending Plan Wksheet (2)'!F33</f>
        <v>0</v>
      </c>
      <c r="F32" s="52"/>
      <c r="G32" s="52"/>
      <c r="H32" s="52"/>
      <c r="I32" s="55"/>
      <c r="J32" s="55"/>
      <c r="K32" s="55"/>
    </row>
    <row r="33" spans="1:1" ht="18" customHeight="1" x14ac:dyDescent="0.35">
      <c r="A33" s="57" t="s">
        <v>63</v>
      </c>
    </row>
    <row r="34" spans="1:1" ht="12.75" customHeight="1" x14ac:dyDescent="0.35"/>
    <row r="35" spans="1:1" ht="12.75" customHeight="1" x14ac:dyDescent="0.35"/>
    <row r="36" spans="1:1" ht="12.75" customHeight="1" x14ac:dyDescent="0.35"/>
    <row r="37" spans="1:1" ht="12.75" customHeight="1" x14ac:dyDescent="0.35"/>
    <row r="38" spans="1:1" ht="12.75" customHeight="1" x14ac:dyDescent="0.35"/>
    <row r="39" spans="1:1" ht="12.75" customHeight="1" x14ac:dyDescent="0.35"/>
    <row r="40" spans="1:1" ht="12.75" customHeight="1" x14ac:dyDescent="0.35"/>
    <row r="41" spans="1:1" ht="12.75" customHeight="1" x14ac:dyDescent="0.35"/>
    <row r="42" spans="1:1" ht="12.75" customHeight="1" x14ac:dyDescent="0.35"/>
    <row r="43" spans="1:1" ht="12.75" customHeight="1" x14ac:dyDescent="0.35"/>
    <row r="44" spans="1:1" ht="12.75" customHeight="1" x14ac:dyDescent="0.35"/>
    <row r="45" spans="1:1" ht="12.75" customHeight="1" x14ac:dyDescent="0.35"/>
    <row r="46" spans="1:1" ht="12.75" customHeight="1" x14ac:dyDescent="0.35"/>
    <row r="47" spans="1:1" ht="12.75" customHeight="1" x14ac:dyDescent="0.35"/>
    <row r="48" spans="1:1" ht="12.75" customHeight="1" x14ac:dyDescent="0.35"/>
    <row r="49" ht="12.75" customHeight="1" x14ac:dyDescent="0.35"/>
    <row r="50" ht="12.75" customHeight="1" x14ac:dyDescent="0.35"/>
    <row r="51" ht="12.75" customHeight="1" x14ac:dyDescent="0.35"/>
    <row r="52" ht="12.75" customHeight="1" x14ac:dyDescent="0.35"/>
    <row r="53" ht="12.75" customHeight="1" x14ac:dyDescent="0.35"/>
    <row r="54" ht="12.75" customHeight="1" x14ac:dyDescent="0.35"/>
    <row r="55" ht="12.75" customHeight="1" x14ac:dyDescent="0.35"/>
    <row r="56" ht="12.75" customHeight="1" x14ac:dyDescent="0.35"/>
    <row r="57" ht="12.75" customHeight="1" x14ac:dyDescent="0.35"/>
    <row r="58" ht="12.75" customHeight="1" x14ac:dyDescent="0.35"/>
    <row r="59" ht="12.75" customHeight="1" x14ac:dyDescent="0.35"/>
    <row r="60" ht="12.75" customHeight="1" x14ac:dyDescent="0.35"/>
    <row r="61" ht="12.75" customHeight="1" x14ac:dyDescent="0.35"/>
    <row r="62" ht="12.75" customHeight="1" x14ac:dyDescent="0.35"/>
    <row r="63" ht="12.75" customHeight="1" x14ac:dyDescent="0.35"/>
    <row r="64" ht="12.75" customHeight="1" x14ac:dyDescent="0.35"/>
    <row r="65" ht="12.75" customHeight="1" x14ac:dyDescent="0.35"/>
    <row r="66" ht="12.75" customHeight="1" x14ac:dyDescent="0.35"/>
    <row r="67" ht="12.75" customHeight="1" x14ac:dyDescent="0.35"/>
    <row r="68" ht="12.75" customHeight="1" x14ac:dyDescent="0.35"/>
    <row r="69" ht="12.75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2.75" customHeight="1" x14ac:dyDescent="0.35"/>
    <row r="80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1">
    <mergeCell ref="A1:K1"/>
    <mergeCell ref="A2:K2"/>
    <mergeCell ref="A10:K10"/>
    <mergeCell ref="D11:F11"/>
    <mergeCell ref="J11:K11"/>
    <mergeCell ref="J20:K20"/>
    <mergeCell ref="J21:K21"/>
    <mergeCell ref="J22:K22"/>
    <mergeCell ref="A24:K24"/>
    <mergeCell ref="E12:F12"/>
    <mergeCell ref="E13:F13"/>
    <mergeCell ref="J13:K13"/>
    <mergeCell ref="B14:C14"/>
    <mergeCell ref="J14:K14"/>
    <mergeCell ref="J15:K15"/>
    <mergeCell ref="J16:K16"/>
    <mergeCell ref="A12:C12"/>
    <mergeCell ref="J12:K12"/>
    <mergeCell ref="J17:K17"/>
    <mergeCell ref="J18:K18"/>
    <mergeCell ref="J19:K19"/>
  </mergeCells>
  <hyperlinks>
    <hyperlink ref="J7" r:id="rId1" xr:uid="{BA07C26D-160A-44A9-AF7B-A7B4BAD34001}"/>
  </hyperlinks>
  <pageMargins left="0.7" right="0.7" top="0.75" bottom="0.75" header="0" footer="0"/>
  <pageSetup orientation="landscape"/>
  <headerFooter>
    <oddHeader>&amp;R&amp;D,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00"/>
  <sheetViews>
    <sheetView tabSelected="1" topLeftCell="D9" workbookViewId="0">
      <selection activeCell="E17" sqref="E17"/>
    </sheetView>
  </sheetViews>
  <sheetFormatPr defaultColWidth="12.59765625" defaultRowHeight="15" customHeight="1" x14ac:dyDescent="0.35"/>
  <cols>
    <col min="1" max="3" width="8.73046875" customWidth="1"/>
    <col min="4" max="4" width="46.59765625" customWidth="1"/>
    <col min="5" max="5" width="19.86328125" customWidth="1"/>
    <col min="6" max="15" width="17.86328125" customWidth="1"/>
    <col min="16" max="16" width="20.3984375" customWidth="1"/>
    <col min="17" max="21" width="17.86328125" customWidth="1"/>
    <col min="22" max="22" width="10.3984375" customWidth="1"/>
    <col min="23" max="23" width="8.86328125" customWidth="1"/>
  </cols>
  <sheetData>
    <row r="1" spans="1:23" ht="30" customHeight="1" x14ac:dyDescent="1.05">
      <c r="A1" s="263" t="s">
        <v>64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5"/>
    </row>
    <row r="2" spans="1:23" ht="24.75" customHeight="1" x14ac:dyDescent="0.7">
      <c r="A2" s="266" t="s">
        <v>1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8"/>
    </row>
    <row r="3" spans="1:23" ht="12.75" customHeight="1" x14ac:dyDescent="0.3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60"/>
      <c r="V3" s="14"/>
      <c r="W3" s="14"/>
    </row>
    <row r="4" spans="1:23" ht="21.75" customHeight="1" x14ac:dyDescent="0.8">
      <c r="A4" s="61" t="s">
        <v>2</v>
      </c>
      <c r="B4" s="14"/>
      <c r="C4" s="14"/>
      <c r="D4" s="2" t="s">
        <v>65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14"/>
      <c r="S4" s="14"/>
      <c r="T4" s="14"/>
      <c r="U4" s="63"/>
      <c r="V4" s="14"/>
    </row>
    <row r="5" spans="1:23" ht="21.75" customHeight="1" x14ac:dyDescent="0.7">
      <c r="A5" s="61" t="s">
        <v>4</v>
      </c>
      <c r="B5" s="14"/>
      <c r="C5" s="14"/>
      <c r="D5" s="10">
        <f>Summary!B4</f>
        <v>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 t="s">
        <v>8</v>
      </c>
      <c r="T5" s="17" t="s">
        <v>9</v>
      </c>
      <c r="U5" s="63"/>
      <c r="V5" s="14"/>
    </row>
    <row r="6" spans="1:23" ht="21.75" customHeight="1" x14ac:dyDescent="0.7">
      <c r="A6" s="61" t="s">
        <v>6</v>
      </c>
      <c r="B6" s="14"/>
      <c r="C6" s="14"/>
      <c r="D6" s="10" t="s">
        <v>7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 t="s">
        <v>13</v>
      </c>
      <c r="T6" s="64" t="s">
        <v>66</v>
      </c>
      <c r="U6" s="63"/>
      <c r="V6" s="14"/>
    </row>
    <row r="7" spans="1:23" ht="21.75" customHeight="1" x14ac:dyDescent="0.7">
      <c r="A7" s="61" t="s">
        <v>67</v>
      </c>
      <c r="B7" s="14"/>
      <c r="C7" s="14"/>
      <c r="D7" s="10" t="s">
        <v>12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5"/>
      <c r="U7" s="63"/>
      <c r="V7" s="14"/>
    </row>
    <row r="8" spans="1:23" ht="21.75" customHeight="1" x14ac:dyDescent="0.7">
      <c r="A8" s="66" t="s">
        <v>16</v>
      </c>
      <c r="B8" s="67"/>
      <c r="C8" s="67"/>
      <c r="D8" s="20">
        <v>480750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9"/>
      <c r="V8" s="14"/>
    </row>
    <row r="9" spans="1:23" ht="12.75" customHeight="1" x14ac:dyDescent="0.3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3" ht="21" customHeight="1" x14ac:dyDescent="0.8">
      <c r="A10" s="70"/>
      <c r="B10" s="71"/>
      <c r="C10" s="71"/>
      <c r="D10" s="72"/>
      <c r="E10" s="269" t="s">
        <v>68</v>
      </c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1"/>
    </row>
    <row r="11" spans="1:23" ht="19.5" customHeight="1" x14ac:dyDescent="0.8">
      <c r="A11" s="73"/>
      <c r="B11" s="74"/>
      <c r="C11" s="74"/>
      <c r="D11" s="74"/>
      <c r="E11" s="75"/>
      <c r="F11" s="272" t="s">
        <v>69</v>
      </c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72"/>
      <c r="S11" s="76"/>
      <c r="T11" s="72"/>
      <c r="U11" s="72" t="s">
        <v>70</v>
      </c>
    </row>
    <row r="12" spans="1:23" ht="21" customHeight="1" x14ac:dyDescent="0.4">
      <c r="A12" s="73"/>
      <c r="B12" s="74"/>
      <c r="C12" s="74"/>
      <c r="D12" s="74"/>
      <c r="E12" s="73"/>
      <c r="F12" s="229"/>
      <c r="G12" s="230"/>
      <c r="H12" s="231"/>
      <c r="I12" s="230"/>
      <c r="J12" s="232"/>
      <c r="K12" s="232"/>
      <c r="L12" s="232"/>
      <c r="M12" s="232"/>
      <c r="N12" s="232"/>
      <c r="O12" s="232"/>
      <c r="P12" s="230"/>
      <c r="Q12" s="233"/>
      <c r="R12" s="77"/>
      <c r="S12" s="78" t="s">
        <v>21</v>
      </c>
      <c r="T12" s="77"/>
      <c r="U12" s="77" t="s">
        <v>23</v>
      </c>
    </row>
    <row r="13" spans="1:23" ht="21" customHeight="1" x14ac:dyDescent="0.4">
      <c r="A13" s="73"/>
      <c r="B13" s="79"/>
      <c r="C13" s="79"/>
      <c r="D13" s="80"/>
      <c r="E13" s="73"/>
      <c r="F13" s="234" t="s">
        <v>192</v>
      </c>
      <c r="G13" s="81" t="s">
        <v>193</v>
      </c>
      <c r="H13" s="235" t="s">
        <v>194</v>
      </c>
      <c r="I13" s="81" t="s">
        <v>72</v>
      </c>
      <c r="J13" s="81" t="s">
        <v>71</v>
      </c>
      <c r="K13" s="81" t="s">
        <v>73</v>
      </c>
      <c r="L13" s="81" t="s">
        <v>195</v>
      </c>
      <c r="M13" s="81" t="s">
        <v>201</v>
      </c>
      <c r="N13" s="81" t="s">
        <v>196</v>
      </c>
      <c r="O13" s="81" t="s">
        <v>197</v>
      </c>
      <c r="P13" s="235" t="s">
        <v>198</v>
      </c>
      <c r="Q13" s="236" t="s">
        <v>200</v>
      </c>
      <c r="R13" s="77" t="s">
        <v>24</v>
      </c>
      <c r="S13" s="78" t="s">
        <v>25</v>
      </c>
      <c r="T13" s="77" t="s">
        <v>22</v>
      </c>
      <c r="U13" s="77" t="s">
        <v>27</v>
      </c>
    </row>
    <row r="14" spans="1:23" ht="21" customHeight="1" x14ac:dyDescent="0.4">
      <c r="A14" s="73"/>
      <c r="B14" s="74"/>
      <c r="C14" s="82" t="s">
        <v>74</v>
      </c>
      <c r="D14" s="80"/>
      <c r="E14" s="73" t="s">
        <v>23</v>
      </c>
      <c r="F14" s="234" t="s">
        <v>75</v>
      </c>
      <c r="G14" s="81" t="s">
        <v>75</v>
      </c>
      <c r="H14" s="235" t="s">
        <v>75</v>
      </c>
      <c r="I14" s="81" t="s">
        <v>75</v>
      </c>
      <c r="J14" s="81" t="s">
        <v>76</v>
      </c>
      <c r="K14" s="81" t="s">
        <v>77</v>
      </c>
      <c r="L14" s="81" t="s">
        <v>75</v>
      </c>
      <c r="M14" s="81" t="s">
        <v>202</v>
      </c>
      <c r="N14" s="81" t="s">
        <v>75</v>
      </c>
      <c r="O14" s="81" t="s">
        <v>75</v>
      </c>
      <c r="P14" s="235" t="s">
        <v>199</v>
      </c>
      <c r="Q14" s="236" t="s">
        <v>75</v>
      </c>
      <c r="R14" s="77" t="s">
        <v>32</v>
      </c>
      <c r="S14" s="78" t="s">
        <v>33</v>
      </c>
      <c r="T14" s="77" t="s">
        <v>78</v>
      </c>
      <c r="U14" s="77" t="s">
        <v>35</v>
      </c>
    </row>
    <row r="15" spans="1:23" ht="21" customHeight="1" x14ac:dyDescent="0.4">
      <c r="A15" s="73"/>
      <c r="B15" s="74"/>
      <c r="C15" s="74"/>
      <c r="D15" s="74"/>
      <c r="E15" s="73" t="s">
        <v>79</v>
      </c>
      <c r="F15" s="237" t="s">
        <v>80</v>
      </c>
      <c r="G15" s="78" t="s">
        <v>81</v>
      </c>
      <c r="H15" s="238" t="s">
        <v>82</v>
      </c>
      <c r="I15" s="78" t="s">
        <v>83</v>
      </c>
      <c r="J15" s="239" t="s">
        <v>84</v>
      </c>
      <c r="K15" s="78" t="s">
        <v>85</v>
      </c>
      <c r="L15" s="78" t="s">
        <v>86</v>
      </c>
      <c r="M15" s="239" t="s">
        <v>87</v>
      </c>
      <c r="N15" s="78" t="s">
        <v>88</v>
      </c>
      <c r="O15" s="78" t="s">
        <v>89</v>
      </c>
      <c r="P15" s="78" t="s">
        <v>90</v>
      </c>
      <c r="Q15" s="240" t="s">
        <v>91</v>
      </c>
      <c r="R15" s="77" t="s">
        <v>92</v>
      </c>
      <c r="S15" s="78" t="s">
        <v>93</v>
      </c>
      <c r="T15" s="77" t="s">
        <v>94</v>
      </c>
      <c r="U15" s="77" t="s">
        <v>203</v>
      </c>
    </row>
    <row r="16" spans="1:23" ht="21" customHeight="1" x14ac:dyDescent="0.4">
      <c r="A16" s="83"/>
      <c r="B16" s="84"/>
      <c r="C16" s="84"/>
      <c r="D16" s="84"/>
      <c r="E16" s="83" t="s">
        <v>205</v>
      </c>
      <c r="F16" s="241"/>
      <c r="G16" s="242"/>
      <c r="H16" s="85"/>
      <c r="I16" s="242"/>
      <c r="J16" s="85"/>
      <c r="K16" s="85"/>
      <c r="L16" s="85"/>
      <c r="M16" s="85"/>
      <c r="N16" s="85"/>
      <c r="O16" s="85"/>
      <c r="P16" s="86"/>
      <c r="Q16" s="243"/>
      <c r="R16" s="87"/>
      <c r="S16" s="88"/>
      <c r="T16" s="87"/>
      <c r="U16" s="87" t="s">
        <v>204</v>
      </c>
    </row>
    <row r="17" spans="1:21" ht="21" customHeight="1" x14ac:dyDescent="0.7">
      <c r="A17" s="89" t="s">
        <v>95</v>
      </c>
      <c r="B17" s="90"/>
      <c r="C17" s="90"/>
      <c r="D17" s="91"/>
      <c r="E17" s="92"/>
      <c r="F17" s="244"/>
      <c r="G17" s="245"/>
      <c r="H17" s="245"/>
      <c r="I17" s="245"/>
      <c r="J17" s="92"/>
      <c r="K17" s="92"/>
      <c r="L17" s="92"/>
      <c r="M17" s="92"/>
      <c r="N17" s="92"/>
      <c r="O17" s="92"/>
      <c r="P17" s="93"/>
      <c r="Q17" s="246"/>
      <c r="R17" s="94"/>
      <c r="S17" s="93"/>
      <c r="T17" s="93"/>
      <c r="U17" s="93"/>
    </row>
    <row r="18" spans="1:21" ht="21" customHeight="1" x14ac:dyDescent="0.4">
      <c r="A18" s="95" t="s">
        <v>96</v>
      </c>
      <c r="B18" s="96"/>
      <c r="C18" s="97"/>
      <c r="D18" s="98"/>
      <c r="E18" s="99">
        <f>SUM(F18:Q18)</f>
        <v>0</v>
      </c>
      <c r="F18" s="247"/>
      <c r="G18" s="100"/>
      <c r="H18" s="100"/>
      <c r="I18" s="100"/>
      <c r="J18" s="100"/>
      <c r="K18" s="100"/>
      <c r="L18" s="100"/>
      <c r="M18" s="100"/>
      <c r="N18" s="100"/>
      <c r="O18" s="100"/>
      <c r="P18" s="248"/>
      <c r="Q18" s="249"/>
      <c r="R18" s="101"/>
      <c r="S18" s="102"/>
      <c r="T18" s="103"/>
      <c r="U18" s="104">
        <f>E18+R18+S18+T18</f>
        <v>0</v>
      </c>
    </row>
    <row r="19" spans="1:21" ht="21" customHeight="1" x14ac:dyDescent="0.4">
      <c r="A19" s="95" t="s">
        <v>97</v>
      </c>
      <c r="B19" s="96"/>
      <c r="C19" s="97"/>
      <c r="D19" s="98"/>
      <c r="E19" s="99">
        <f>SUM(F19:Q19)</f>
        <v>0</v>
      </c>
      <c r="F19" s="247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250"/>
      <c r="R19" s="101"/>
      <c r="S19" s="102"/>
      <c r="T19" s="102"/>
      <c r="U19" s="104">
        <f>E19+R19+S19+T19</f>
        <v>0</v>
      </c>
    </row>
    <row r="20" spans="1:21" ht="21" customHeight="1" x14ac:dyDescent="0.7">
      <c r="A20" s="105" t="s">
        <v>98</v>
      </c>
      <c r="B20" s="12"/>
      <c r="C20" s="106"/>
      <c r="D20" s="107"/>
      <c r="E20" s="108">
        <f t="shared" ref="E20:U20" si="0">SUM(E18:E19)</f>
        <v>0</v>
      </c>
      <c r="F20" s="251">
        <f t="shared" si="0"/>
        <v>0</v>
      </c>
      <c r="G20" s="109">
        <f t="shared" si="0"/>
        <v>0</v>
      </c>
      <c r="H20" s="109">
        <f t="shared" si="0"/>
        <v>0</v>
      </c>
      <c r="I20" s="109">
        <f t="shared" si="0"/>
        <v>0</v>
      </c>
      <c r="J20" s="109">
        <f t="shared" si="0"/>
        <v>0</v>
      </c>
      <c r="K20" s="109">
        <f t="shared" si="0"/>
        <v>0</v>
      </c>
      <c r="L20" s="109">
        <f t="shared" si="0"/>
        <v>0</v>
      </c>
      <c r="M20" s="109">
        <f t="shared" si="0"/>
        <v>0</v>
      </c>
      <c r="N20" s="109">
        <f t="shared" si="0"/>
        <v>0</v>
      </c>
      <c r="O20" s="109">
        <f t="shared" si="0"/>
        <v>0</v>
      </c>
      <c r="P20" s="109">
        <f t="shared" si="0"/>
        <v>0</v>
      </c>
      <c r="Q20" s="252">
        <f t="shared" si="0"/>
        <v>0</v>
      </c>
      <c r="R20" s="110">
        <f t="shared" si="0"/>
        <v>0</v>
      </c>
      <c r="S20" s="111">
        <f t="shared" si="0"/>
        <v>0</v>
      </c>
      <c r="T20" s="111">
        <f t="shared" si="0"/>
        <v>0</v>
      </c>
      <c r="U20" s="112">
        <f t="shared" si="0"/>
        <v>0</v>
      </c>
    </row>
    <row r="21" spans="1:21" ht="21" customHeight="1" x14ac:dyDescent="0.7">
      <c r="A21" s="89" t="s">
        <v>99</v>
      </c>
      <c r="B21" s="90"/>
      <c r="C21" s="90"/>
      <c r="D21" s="91"/>
      <c r="E21" s="113"/>
      <c r="F21" s="25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246"/>
      <c r="R21" s="94"/>
      <c r="S21" s="93"/>
      <c r="T21" s="93"/>
      <c r="U21" s="114"/>
    </row>
    <row r="22" spans="1:21" ht="21" customHeight="1" x14ac:dyDescent="0.4">
      <c r="A22" s="97" t="s">
        <v>100</v>
      </c>
      <c r="B22" s="13"/>
      <c r="C22" s="115"/>
      <c r="D22" s="115"/>
      <c r="E22" s="99">
        <f t="shared" ref="E22:E30" si="1">SUM(F22:Q22)</f>
        <v>0</v>
      </c>
      <c r="F22" s="247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250"/>
      <c r="R22" s="101"/>
      <c r="S22" s="102"/>
      <c r="T22" s="102"/>
      <c r="U22" s="104">
        <f t="shared" ref="U22:U30" si="2">E22+R22+S22+T22</f>
        <v>0</v>
      </c>
    </row>
    <row r="23" spans="1:21" ht="21" customHeight="1" x14ac:dyDescent="0.4">
      <c r="A23" s="97" t="s">
        <v>101</v>
      </c>
      <c r="B23" s="97"/>
      <c r="C23" s="97"/>
      <c r="D23" s="98"/>
      <c r="E23" s="99">
        <f t="shared" si="1"/>
        <v>0</v>
      </c>
      <c r="F23" s="247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250"/>
      <c r="R23" s="101"/>
      <c r="S23" s="102"/>
      <c r="T23" s="102"/>
      <c r="U23" s="104">
        <f t="shared" si="2"/>
        <v>0</v>
      </c>
    </row>
    <row r="24" spans="1:21" ht="21" customHeight="1" x14ac:dyDescent="0.4">
      <c r="A24" s="97" t="s">
        <v>102</v>
      </c>
      <c r="B24" s="97"/>
      <c r="C24" s="97"/>
      <c r="D24" s="98"/>
      <c r="E24" s="99">
        <f t="shared" si="1"/>
        <v>0</v>
      </c>
      <c r="F24" s="247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250"/>
      <c r="R24" s="101"/>
      <c r="S24" s="102"/>
      <c r="T24" s="102"/>
      <c r="U24" s="104">
        <f t="shared" si="2"/>
        <v>0</v>
      </c>
    </row>
    <row r="25" spans="1:21" ht="21" customHeight="1" x14ac:dyDescent="0.4">
      <c r="A25" s="97"/>
      <c r="B25" s="97"/>
      <c r="C25" s="97"/>
      <c r="D25" s="98"/>
      <c r="E25" s="99">
        <f t="shared" si="1"/>
        <v>0</v>
      </c>
      <c r="F25" s="247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250"/>
      <c r="R25" s="101"/>
      <c r="S25" s="102"/>
      <c r="T25" s="102"/>
      <c r="U25" s="104">
        <f t="shared" si="2"/>
        <v>0</v>
      </c>
    </row>
    <row r="26" spans="1:21" ht="21" customHeight="1" x14ac:dyDescent="0.5">
      <c r="A26" s="97"/>
      <c r="B26" s="97"/>
      <c r="C26" s="116"/>
      <c r="D26" s="98"/>
      <c r="E26" s="99">
        <f t="shared" si="1"/>
        <v>0</v>
      </c>
      <c r="F26" s="247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250"/>
      <c r="R26" s="101"/>
      <c r="S26" s="102"/>
      <c r="T26" s="102"/>
      <c r="U26" s="104">
        <f t="shared" si="2"/>
        <v>0</v>
      </c>
    </row>
    <row r="27" spans="1:21" ht="21" customHeight="1" x14ac:dyDescent="0.5">
      <c r="A27" s="97"/>
      <c r="B27" s="97"/>
      <c r="C27" s="116"/>
      <c r="D27" s="98"/>
      <c r="E27" s="99">
        <f t="shared" si="1"/>
        <v>0</v>
      </c>
      <c r="F27" s="247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250"/>
      <c r="R27" s="101"/>
      <c r="S27" s="102"/>
      <c r="T27" s="102"/>
      <c r="U27" s="104">
        <f t="shared" si="2"/>
        <v>0</v>
      </c>
    </row>
    <row r="28" spans="1:21" ht="21" customHeight="1" x14ac:dyDescent="0.5">
      <c r="A28" s="97"/>
      <c r="B28" s="97"/>
      <c r="C28" s="116"/>
      <c r="D28" s="98"/>
      <c r="E28" s="99">
        <f t="shared" si="1"/>
        <v>0</v>
      </c>
      <c r="F28" s="247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250"/>
      <c r="R28" s="101"/>
      <c r="S28" s="102"/>
      <c r="T28" s="102"/>
      <c r="U28" s="104">
        <f t="shared" si="2"/>
        <v>0</v>
      </c>
    </row>
    <row r="29" spans="1:21" ht="21" customHeight="1" x14ac:dyDescent="0.5">
      <c r="A29" s="97"/>
      <c r="B29" s="97"/>
      <c r="C29" s="116"/>
      <c r="D29" s="98"/>
      <c r="E29" s="99">
        <f t="shared" si="1"/>
        <v>0</v>
      </c>
      <c r="F29" s="247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250"/>
      <c r="R29" s="101"/>
      <c r="S29" s="102"/>
      <c r="T29" s="102"/>
      <c r="U29" s="104">
        <f t="shared" si="2"/>
        <v>0</v>
      </c>
    </row>
    <row r="30" spans="1:21" ht="21" customHeight="1" x14ac:dyDescent="0.4">
      <c r="A30" s="95"/>
      <c r="B30" s="97"/>
      <c r="C30" s="97"/>
      <c r="D30" s="98"/>
      <c r="E30" s="117">
        <f t="shared" si="1"/>
        <v>0</v>
      </c>
      <c r="F30" s="254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255"/>
      <c r="R30" s="101"/>
      <c r="S30" s="102"/>
      <c r="T30" s="102"/>
      <c r="U30" s="104">
        <f t="shared" si="2"/>
        <v>0</v>
      </c>
    </row>
    <row r="31" spans="1:21" ht="21" customHeight="1" x14ac:dyDescent="0.7">
      <c r="A31" s="105" t="s">
        <v>103</v>
      </c>
      <c r="B31" s="12"/>
      <c r="C31" s="106"/>
      <c r="D31" s="107"/>
      <c r="E31" s="108">
        <f t="shared" ref="E31:U31" si="3">SUM(E22:E30)</f>
        <v>0</v>
      </c>
      <c r="F31" s="251">
        <f t="shared" si="3"/>
        <v>0</v>
      </c>
      <c r="G31" s="109">
        <f t="shared" si="3"/>
        <v>0</v>
      </c>
      <c r="H31" s="109">
        <f t="shared" si="3"/>
        <v>0</v>
      </c>
      <c r="I31" s="109">
        <f t="shared" si="3"/>
        <v>0</v>
      </c>
      <c r="J31" s="109">
        <f t="shared" si="3"/>
        <v>0</v>
      </c>
      <c r="K31" s="109">
        <f t="shared" si="3"/>
        <v>0</v>
      </c>
      <c r="L31" s="109">
        <f t="shared" si="3"/>
        <v>0</v>
      </c>
      <c r="M31" s="109">
        <f t="shared" si="3"/>
        <v>0</v>
      </c>
      <c r="N31" s="109">
        <f t="shared" si="3"/>
        <v>0</v>
      </c>
      <c r="O31" s="109">
        <f t="shared" si="3"/>
        <v>0</v>
      </c>
      <c r="P31" s="109">
        <f t="shared" si="3"/>
        <v>0</v>
      </c>
      <c r="Q31" s="252">
        <f t="shared" si="3"/>
        <v>0</v>
      </c>
      <c r="R31" s="119">
        <f t="shared" si="3"/>
        <v>0</v>
      </c>
      <c r="S31" s="109">
        <f t="shared" si="3"/>
        <v>0</v>
      </c>
      <c r="T31" s="109">
        <f t="shared" si="3"/>
        <v>0</v>
      </c>
      <c r="U31" s="109">
        <f t="shared" si="3"/>
        <v>0</v>
      </c>
    </row>
    <row r="32" spans="1:21" ht="21" customHeight="1" x14ac:dyDescent="0.7">
      <c r="A32" s="89" t="s">
        <v>104</v>
      </c>
      <c r="B32" s="90"/>
      <c r="C32" s="90"/>
      <c r="D32" s="91"/>
      <c r="E32" s="120"/>
      <c r="F32" s="256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257"/>
      <c r="R32" s="122"/>
      <c r="S32" s="121"/>
      <c r="T32" s="121"/>
      <c r="U32" s="121"/>
    </row>
    <row r="33" spans="1:21" ht="15.75" customHeight="1" x14ac:dyDescent="0.4">
      <c r="A33" s="273" t="s">
        <v>105</v>
      </c>
      <c r="B33" s="270"/>
      <c r="C33" s="270"/>
      <c r="D33" s="271"/>
      <c r="E33" s="99">
        <f>SUM(F33:Q33)</f>
        <v>0</v>
      </c>
      <c r="F33" s="247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250"/>
      <c r="R33" s="123"/>
      <c r="S33" s="100"/>
      <c r="T33" s="100"/>
      <c r="U33" s="124">
        <f>E33+R33+S33+T33</f>
        <v>0</v>
      </c>
    </row>
    <row r="34" spans="1:21" ht="21" customHeight="1" x14ac:dyDescent="0.4">
      <c r="A34" s="95"/>
      <c r="B34" s="97"/>
      <c r="C34" s="97"/>
      <c r="D34" s="98"/>
      <c r="E34" s="99">
        <f>SUM(F34:Q34)</f>
        <v>0</v>
      </c>
      <c r="F34" s="247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250"/>
      <c r="R34" s="123"/>
      <c r="S34" s="100"/>
      <c r="T34" s="100"/>
      <c r="U34" s="124">
        <f>E34+R34+S34+T34</f>
        <v>0</v>
      </c>
    </row>
    <row r="35" spans="1:21" ht="21" customHeight="1" x14ac:dyDescent="0.7">
      <c r="A35" s="105" t="s">
        <v>106</v>
      </c>
      <c r="B35" s="12"/>
      <c r="C35" s="106"/>
      <c r="D35" s="107"/>
      <c r="E35" s="108">
        <f t="shared" ref="E35:U35" si="4">SUM(E33:E34)</f>
        <v>0</v>
      </c>
      <c r="F35" s="251">
        <f t="shared" si="4"/>
        <v>0</v>
      </c>
      <c r="G35" s="109">
        <f t="shared" si="4"/>
        <v>0</v>
      </c>
      <c r="H35" s="109">
        <f t="shared" si="4"/>
        <v>0</v>
      </c>
      <c r="I35" s="109">
        <f t="shared" si="4"/>
        <v>0</v>
      </c>
      <c r="J35" s="109">
        <f t="shared" si="4"/>
        <v>0</v>
      </c>
      <c r="K35" s="109">
        <f t="shared" si="4"/>
        <v>0</v>
      </c>
      <c r="L35" s="109">
        <f t="shared" si="4"/>
        <v>0</v>
      </c>
      <c r="M35" s="109">
        <f t="shared" si="4"/>
        <v>0</v>
      </c>
      <c r="N35" s="109">
        <f t="shared" si="4"/>
        <v>0</v>
      </c>
      <c r="O35" s="109">
        <f t="shared" si="4"/>
        <v>0</v>
      </c>
      <c r="P35" s="109">
        <f t="shared" si="4"/>
        <v>0</v>
      </c>
      <c r="Q35" s="252">
        <f t="shared" si="4"/>
        <v>0</v>
      </c>
      <c r="R35" s="119">
        <f t="shared" si="4"/>
        <v>0</v>
      </c>
      <c r="S35" s="109">
        <f t="shared" si="4"/>
        <v>0</v>
      </c>
      <c r="T35" s="109">
        <f t="shared" si="4"/>
        <v>0</v>
      </c>
      <c r="U35" s="109">
        <f t="shared" si="4"/>
        <v>0</v>
      </c>
    </row>
    <row r="36" spans="1:21" ht="21" customHeight="1" x14ac:dyDescent="0.7">
      <c r="A36" s="125" t="s">
        <v>107</v>
      </c>
      <c r="B36" s="126"/>
      <c r="C36" s="126"/>
      <c r="D36" s="127"/>
      <c r="E36" s="120"/>
      <c r="F36" s="256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257"/>
      <c r="R36" s="122"/>
      <c r="S36" s="121"/>
      <c r="T36" s="121"/>
      <c r="U36" s="121"/>
    </row>
    <row r="37" spans="1:21" ht="21" customHeight="1" x14ac:dyDescent="0.4">
      <c r="A37" s="95" t="s">
        <v>108</v>
      </c>
      <c r="B37" s="128"/>
      <c r="C37" s="97"/>
      <c r="D37" s="98"/>
      <c r="E37" s="99">
        <f>SUM(F37:Q37)</f>
        <v>0</v>
      </c>
      <c r="F37" s="247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250"/>
      <c r="R37" s="123"/>
      <c r="S37" s="100"/>
      <c r="T37" s="100"/>
      <c r="U37" s="124">
        <f>E37+R37+S37+T37</f>
        <v>0</v>
      </c>
    </row>
    <row r="38" spans="1:21" ht="21" customHeight="1" x14ac:dyDescent="0.4">
      <c r="A38" s="95"/>
      <c r="B38" s="128"/>
      <c r="C38" s="97"/>
      <c r="D38" s="98"/>
      <c r="E38" s="99">
        <f>SUM(F38:Q38)</f>
        <v>0</v>
      </c>
      <c r="F38" s="247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250"/>
      <c r="R38" s="123"/>
      <c r="S38" s="100"/>
      <c r="T38" s="100"/>
      <c r="U38" s="124">
        <f>E38+R38+S38+T38</f>
        <v>0</v>
      </c>
    </row>
    <row r="39" spans="1:21" ht="21" customHeight="1" x14ac:dyDescent="0.7">
      <c r="A39" s="105" t="s">
        <v>109</v>
      </c>
      <c r="B39" s="12"/>
      <c r="C39" s="106"/>
      <c r="D39" s="107"/>
      <c r="E39" s="108">
        <f t="shared" ref="E39:U39" si="5">SUM(E37:E38)</f>
        <v>0</v>
      </c>
      <c r="F39" s="251">
        <f t="shared" si="5"/>
        <v>0</v>
      </c>
      <c r="G39" s="109">
        <f t="shared" si="5"/>
        <v>0</v>
      </c>
      <c r="H39" s="109">
        <f t="shared" si="5"/>
        <v>0</v>
      </c>
      <c r="I39" s="109">
        <f t="shared" si="5"/>
        <v>0</v>
      </c>
      <c r="J39" s="109">
        <f t="shared" si="5"/>
        <v>0</v>
      </c>
      <c r="K39" s="109">
        <f t="shared" si="5"/>
        <v>0</v>
      </c>
      <c r="L39" s="109">
        <f t="shared" si="5"/>
        <v>0</v>
      </c>
      <c r="M39" s="109">
        <f t="shared" si="5"/>
        <v>0</v>
      </c>
      <c r="N39" s="109">
        <f t="shared" si="5"/>
        <v>0</v>
      </c>
      <c r="O39" s="109">
        <f t="shared" si="5"/>
        <v>0</v>
      </c>
      <c r="P39" s="109">
        <f t="shared" si="5"/>
        <v>0</v>
      </c>
      <c r="Q39" s="252">
        <f t="shared" si="5"/>
        <v>0</v>
      </c>
      <c r="R39" s="119">
        <f t="shared" si="5"/>
        <v>0</v>
      </c>
      <c r="S39" s="109">
        <f t="shared" si="5"/>
        <v>0</v>
      </c>
      <c r="T39" s="109">
        <f t="shared" si="5"/>
        <v>0</v>
      </c>
      <c r="U39" s="109">
        <f t="shared" si="5"/>
        <v>0</v>
      </c>
    </row>
    <row r="40" spans="1:21" ht="21" customHeight="1" x14ac:dyDescent="0.7">
      <c r="A40" s="89" t="s">
        <v>110</v>
      </c>
      <c r="B40" s="90"/>
      <c r="C40" s="90"/>
      <c r="D40" s="91"/>
      <c r="E40" s="120"/>
      <c r="F40" s="256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257"/>
      <c r="R40" s="122"/>
      <c r="S40" s="121"/>
      <c r="T40" s="121"/>
      <c r="U40" s="121"/>
    </row>
    <row r="41" spans="1:21" ht="21" customHeight="1" x14ac:dyDescent="0.4">
      <c r="A41" s="97"/>
      <c r="B41" s="97"/>
      <c r="C41" s="97"/>
      <c r="D41" s="98"/>
      <c r="E41" s="99">
        <f>SUM(F41:Q41)</f>
        <v>0</v>
      </c>
      <c r="F41" s="247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250"/>
      <c r="R41" s="123"/>
      <c r="S41" s="100"/>
      <c r="T41" s="100"/>
      <c r="U41" s="124">
        <f>E41+R41+S41+T41</f>
        <v>0</v>
      </c>
    </row>
    <row r="42" spans="1:21" ht="21" customHeight="1" x14ac:dyDescent="0.4">
      <c r="A42" s="97"/>
      <c r="B42" s="97"/>
      <c r="C42" s="97"/>
      <c r="D42" s="98"/>
      <c r="E42" s="99">
        <f>SUM(F42:Q42)</f>
        <v>0</v>
      </c>
      <c r="F42" s="247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250"/>
      <c r="R42" s="123"/>
      <c r="S42" s="100"/>
      <c r="T42" s="100"/>
      <c r="U42" s="124">
        <f>E42+R42+S42+T42</f>
        <v>0</v>
      </c>
    </row>
    <row r="43" spans="1:21" ht="21" customHeight="1" x14ac:dyDescent="0.7">
      <c r="A43" s="105" t="s">
        <v>111</v>
      </c>
      <c r="B43" s="12"/>
      <c r="C43" s="106"/>
      <c r="D43" s="107"/>
      <c r="E43" s="108">
        <f t="shared" ref="E43:U43" si="6">SUM(E41:E42)</f>
        <v>0</v>
      </c>
      <c r="F43" s="251">
        <f t="shared" si="6"/>
        <v>0</v>
      </c>
      <c r="G43" s="109">
        <f t="shared" si="6"/>
        <v>0</v>
      </c>
      <c r="H43" s="109">
        <f t="shared" si="6"/>
        <v>0</v>
      </c>
      <c r="I43" s="109">
        <f t="shared" si="6"/>
        <v>0</v>
      </c>
      <c r="J43" s="109">
        <f t="shared" si="6"/>
        <v>0</v>
      </c>
      <c r="K43" s="109">
        <f t="shared" si="6"/>
        <v>0</v>
      </c>
      <c r="L43" s="109">
        <f t="shared" si="6"/>
        <v>0</v>
      </c>
      <c r="M43" s="109">
        <f t="shared" si="6"/>
        <v>0</v>
      </c>
      <c r="N43" s="109">
        <f t="shared" si="6"/>
        <v>0</v>
      </c>
      <c r="O43" s="109">
        <f t="shared" si="6"/>
        <v>0</v>
      </c>
      <c r="P43" s="109">
        <f t="shared" si="6"/>
        <v>0</v>
      </c>
      <c r="Q43" s="252">
        <f t="shared" si="6"/>
        <v>0</v>
      </c>
      <c r="R43" s="119">
        <f t="shared" si="6"/>
        <v>0</v>
      </c>
      <c r="S43" s="109">
        <f t="shared" si="6"/>
        <v>0</v>
      </c>
      <c r="T43" s="109">
        <f t="shared" si="6"/>
        <v>0</v>
      </c>
      <c r="U43" s="109">
        <f t="shared" si="6"/>
        <v>0</v>
      </c>
    </row>
    <row r="44" spans="1:21" ht="21" customHeight="1" x14ac:dyDescent="0.7">
      <c r="A44" s="89" t="s">
        <v>112</v>
      </c>
      <c r="B44" s="90"/>
      <c r="C44" s="90"/>
      <c r="D44" s="91"/>
      <c r="E44" s="120"/>
      <c r="F44" s="256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257"/>
      <c r="R44" s="122"/>
      <c r="S44" s="121"/>
      <c r="T44" s="121"/>
      <c r="U44" s="121"/>
    </row>
    <row r="45" spans="1:21" ht="21" customHeight="1" x14ac:dyDescent="0.4">
      <c r="A45" s="97" t="s">
        <v>113</v>
      </c>
      <c r="B45" s="115"/>
      <c r="C45" s="97"/>
      <c r="D45" s="98"/>
      <c r="E45" s="99">
        <f>SUM(F45:Q45)</f>
        <v>0</v>
      </c>
      <c r="F45" s="247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250"/>
      <c r="R45" s="123"/>
      <c r="S45" s="100"/>
      <c r="T45" s="100"/>
      <c r="U45" s="124">
        <f>E45+R45+S45+T45</f>
        <v>0</v>
      </c>
    </row>
    <row r="46" spans="1:21" ht="21" customHeight="1" x14ac:dyDescent="0.4">
      <c r="A46" s="95"/>
      <c r="B46" s="97"/>
      <c r="C46" s="97"/>
      <c r="D46" s="98"/>
      <c r="E46" s="99">
        <f>SUM(F46:Q46)</f>
        <v>0</v>
      </c>
      <c r="F46" s="258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259"/>
      <c r="R46" s="129"/>
      <c r="S46" s="124"/>
      <c r="T46" s="124"/>
      <c r="U46" s="130">
        <f>E46</f>
        <v>0</v>
      </c>
    </row>
    <row r="47" spans="1:21" ht="21" customHeight="1" x14ac:dyDescent="0.7">
      <c r="A47" s="105" t="s">
        <v>114</v>
      </c>
      <c r="B47" s="12"/>
      <c r="C47" s="106"/>
      <c r="D47" s="107"/>
      <c r="E47" s="108">
        <f t="shared" ref="E47:U47" si="7">SUM(E45:E46)</f>
        <v>0</v>
      </c>
      <c r="F47" s="251">
        <f t="shared" si="7"/>
        <v>0</v>
      </c>
      <c r="G47" s="109">
        <f t="shared" si="7"/>
        <v>0</v>
      </c>
      <c r="H47" s="109">
        <f t="shared" si="7"/>
        <v>0</v>
      </c>
      <c r="I47" s="109">
        <f t="shared" si="7"/>
        <v>0</v>
      </c>
      <c r="J47" s="109">
        <f t="shared" si="7"/>
        <v>0</v>
      </c>
      <c r="K47" s="109">
        <f t="shared" si="7"/>
        <v>0</v>
      </c>
      <c r="L47" s="109">
        <f t="shared" si="7"/>
        <v>0</v>
      </c>
      <c r="M47" s="109">
        <f t="shared" si="7"/>
        <v>0</v>
      </c>
      <c r="N47" s="109">
        <f t="shared" si="7"/>
        <v>0</v>
      </c>
      <c r="O47" s="109">
        <f t="shared" si="7"/>
        <v>0</v>
      </c>
      <c r="P47" s="109">
        <f t="shared" si="7"/>
        <v>0</v>
      </c>
      <c r="Q47" s="252">
        <f t="shared" si="7"/>
        <v>0</v>
      </c>
      <c r="R47" s="119">
        <f t="shared" si="7"/>
        <v>0</v>
      </c>
      <c r="S47" s="109">
        <f t="shared" si="7"/>
        <v>0</v>
      </c>
      <c r="T47" s="109">
        <f t="shared" si="7"/>
        <v>0</v>
      </c>
      <c r="U47" s="109">
        <f t="shared" si="7"/>
        <v>0</v>
      </c>
    </row>
    <row r="48" spans="1:21" ht="21" customHeight="1" x14ac:dyDescent="0.7">
      <c r="A48" s="89" t="s">
        <v>115</v>
      </c>
      <c r="B48" s="90"/>
      <c r="C48" s="90"/>
      <c r="D48" s="91"/>
      <c r="E48" s="120"/>
      <c r="F48" s="256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257"/>
      <c r="R48" s="122"/>
      <c r="S48" s="121"/>
      <c r="T48" s="121"/>
      <c r="U48" s="121"/>
    </row>
    <row r="49" spans="1:22" ht="21" customHeight="1" x14ac:dyDescent="0.4">
      <c r="A49" s="95"/>
      <c r="B49" s="97"/>
      <c r="C49" s="97"/>
      <c r="D49" s="98"/>
      <c r="E49" s="99"/>
      <c r="F49" s="258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259"/>
      <c r="R49" s="129"/>
      <c r="S49" s="124"/>
      <c r="T49" s="124"/>
      <c r="U49" s="130"/>
    </row>
    <row r="50" spans="1:22" ht="21" customHeight="1" x14ac:dyDescent="0.7">
      <c r="A50" s="105" t="s">
        <v>116</v>
      </c>
      <c r="B50" s="96"/>
      <c r="C50" s="106"/>
      <c r="D50" s="107"/>
      <c r="E50" s="108">
        <f>SUM(E49)</f>
        <v>0</v>
      </c>
      <c r="F50" s="251">
        <f t="shared" ref="F50:U50" si="8">SUM(F49)</f>
        <v>0</v>
      </c>
      <c r="G50" s="109">
        <f t="shared" si="8"/>
        <v>0</v>
      </c>
      <c r="H50" s="109">
        <f t="shared" si="8"/>
        <v>0</v>
      </c>
      <c r="I50" s="109">
        <f t="shared" si="8"/>
        <v>0</v>
      </c>
      <c r="J50" s="109">
        <f t="shared" si="8"/>
        <v>0</v>
      </c>
      <c r="K50" s="109">
        <f t="shared" si="8"/>
        <v>0</v>
      </c>
      <c r="L50" s="109">
        <f t="shared" si="8"/>
        <v>0</v>
      </c>
      <c r="M50" s="109">
        <f t="shared" si="8"/>
        <v>0</v>
      </c>
      <c r="N50" s="109">
        <f t="shared" si="8"/>
        <v>0</v>
      </c>
      <c r="O50" s="109">
        <f t="shared" si="8"/>
        <v>0</v>
      </c>
      <c r="P50" s="109">
        <f t="shared" si="8"/>
        <v>0</v>
      </c>
      <c r="Q50" s="252">
        <f t="shared" si="8"/>
        <v>0</v>
      </c>
      <c r="R50" s="119">
        <f t="shared" si="8"/>
        <v>0</v>
      </c>
      <c r="S50" s="109">
        <f t="shared" si="8"/>
        <v>0</v>
      </c>
      <c r="T50" s="109">
        <f t="shared" si="8"/>
        <v>0</v>
      </c>
      <c r="U50" s="109">
        <f t="shared" si="8"/>
        <v>0</v>
      </c>
    </row>
    <row r="51" spans="1:22" ht="30" customHeight="1" x14ac:dyDescent="0.7">
      <c r="A51" s="105" t="s">
        <v>117</v>
      </c>
      <c r="B51" s="96"/>
      <c r="C51" s="106"/>
      <c r="D51" s="107"/>
      <c r="E51" s="108">
        <f>E20+E31+E35+E39+E43+E47+E50</f>
        <v>0</v>
      </c>
      <c r="F51" s="251">
        <f t="shared" ref="F51:U51" si="9">F20+F31+F35+F39+F43+F47+F50</f>
        <v>0</v>
      </c>
      <c r="G51" s="109">
        <f t="shared" si="9"/>
        <v>0</v>
      </c>
      <c r="H51" s="109">
        <f t="shared" si="9"/>
        <v>0</v>
      </c>
      <c r="I51" s="109">
        <f t="shared" si="9"/>
        <v>0</v>
      </c>
      <c r="J51" s="109">
        <f t="shared" si="9"/>
        <v>0</v>
      </c>
      <c r="K51" s="109">
        <f t="shared" si="9"/>
        <v>0</v>
      </c>
      <c r="L51" s="109">
        <f t="shared" si="9"/>
        <v>0</v>
      </c>
      <c r="M51" s="109">
        <f t="shared" si="9"/>
        <v>0</v>
      </c>
      <c r="N51" s="109">
        <f t="shared" si="9"/>
        <v>0</v>
      </c>
      <c r="O51" s="109">
        <f t="shared" si="9"/>
        <v>0</v>
      </c>
      <c r="P51" s="109">
        <f t="shared" si="9"/>
        <v>0</v>
      </c>
      <c r="Q51" s="252">
        <f t="shared" si="9"/>
        <v>0</v>
      </c>
      <c r="R51" s="119">
        <f t="shared" si="9"/>
        <v>0</v>
      </c>
      <c r="S51" s="109">
        <f t="shared" si="9"/>
        <v>0</v>
      </c>
      <c r="T51" s="109">
        <f t="shared" si="9"/>
        <v>0</v>
      </c>
      <c r="U51" s="109">
        <f t="shared" si="9"/>
        <v>0</v>
      </c>
      <c r="V51" s="131"/>
    </row>
    <row r="52" spans="1:22" ht="24.75" customHeight="1" x14ac:dyDescent="0.4">
      <c r="A52" s="132" t="s">
        <v>118</v>
      </c>
      <c r="B52" s="96"/>
      <c r="C52" s="133"/>
      <c r="D52" s="134"/>
      <c r="E52" s="135" t="e">
        <f>SUM(F52:Q52)</f>
        <v>#DIV/0!</v>
      </c>
      <c r="F52" s="260" t="e">
        <f t="shared" ref="F52:Q52" si="10">F51/$E$51</f>
        <v>#DIV/0!</v>
      </c>
      <c r="G52" s="261" t="e">
        <f t="shared" si="10"/>
        <v>#DIV/0!</v>
      </c>
      <c r="H52" s="261" t="e">
        <f t="shared" si="10"/>
        <v>#DIV/0!</v>
      </c>
      <c r="I52" s="261" t="e">
        <f t="shared" si="10"/>
        <v>#DIV/0!</v>
      </c>
      <c r="J52" s="261" t="e">
        <f t="shared" si="10"/>
        <v>#DIV/0!</v>
      </c>
      <c r="K52" s="261" t="e">
        <f t="shared" si="10"/>
        <v>#DIV/0!</v>
      </c>
      <c r="L52" s="261" t="e">
        <f t="shared" si="10"/>
        <v>#DIV/0!</v>
      </c>
      <c r="M52" s="261" t="e">
        <f t="shared" si="10"/>
        <v>#DIV/0!</v>
      </c>
      <c r="N52" s="261" t="e">
        <f t="shared" si="10"/>
        <v>#DIV/0!</v>
      </c>
      <c r="O52" s="261" t="e">
        <f t="shared" si="10"/>
        <v>#DIV/0!</v>
      </c>
      <c r="P52" s="261" t="e">
        <f t="shared" si="10"/>
        <v>#DIV/0!</v>
      </c>
      <c r="Q52" s="262" t="e">
        <f t="shared" si="10"/>
        <v>#DIV/0!</v>
      </c>
      <c r="R52" s="136"/>
      <c r="S52" s="137"/>
      <c r="T52" s="137"/>
      <c r="U52" s="137"/>
    </row>
    <row r="53" spans="1:22" ht="12.75" customHeight="1" x14ac:dyDescent="0.35">
      <c r="A53" s="57" t="s">
        <v>119</v>
      </c>
    </row>
    <row r="54" spans="1:22" ht="12.75" customHeight="1" x14ac:dyDescent="0.35"/>
    <row r="55" spans="1:22" ht="12.75" customHeight="1" x14ac:dyDescent="0.35"/>
    <row r="56" spans="1:22" ht="12.75" customHeight="1" x14ac:dyDescent="0.35"/>
    <row r="57" spans="1:22" ht="12.75" customHeight="1" x14ac:dyDescent="0.35"/>
    <row r="58" spans="1:22" ht="12.75" customHeight="1" x14ac:dyDescent="0.35"/>
    <row r="59" spans="1:22" ht="12.75" customHeight="1" x14ac:dyDescent="0.35"/>
    <row r="60" spans="1:22" ht="12.75" customHeight="1" x14ac:dyDescent="0.35"/>
    <row r="61" spans="1:22" ht="12.75" customHeight="1" x14ac:dyDescent="0.35"/>
    <row r="62" spans="1:22" ht="12.75" customHeight="1" x14ac:dyDescent="0.35"/>
    <row r="63" spans="1:22" ht="12.75" customHeight="1" x14ac:dyDescent="0.35"/>
    <row r="64" spans="1:22" ht="12.75" customHeight="1" x14ac:dyDescent="0.35"/>
    <row r="65" ht="12.75" customHeight="1" x14ac:dyDescent="0.35"/>
    <row r="66" ht="12.75" customHeight="1" x14ac:dyDescent="0.35"/>
    <row r="67" ht="12.75" customHeight="1" x14ac:dyDescent="0.35"/>
    <row r="68" ht="12.75" customHeight="1" x14ac:dyDescent="0.35"/>
    <row r="69" ht="12.75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2.75" customHeight="1" x14ac:dyDescent="0.35"/>
    <row r="80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5">
    <mergeCell ref="A1:U1"/>
    <mergeCell ref="A2:U2"/>
    <mergeCell ref="E10:U10"/>
    <mergeCell ref="F11:Q11"/>
    <mergeCell ref="A33:D33"/>
  </mergeCells>
  <pageMargins left="0.7" right="0.7" top="0.75" bottom="0.75" header="0" footer="0"/>
  <pageSetup fitToWidth="0" orientation="landscape"/>
  <headerFooter>
    <oddHeader>&amp;R&amp;D, &amp;T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21" workbookViewId="0">
      <selection sqref="A1:M1"/>
    </sheetView>
  </sheetViews>
  <sheetFormatPr defaultColWidth="12.59765625" defaultRowHeight="15" customHeight="1" x14ac:dyDescent="0.35"/>
  <cols>
    <col min="1" max="1" width="8.73046875" customWidth="1"/>
    <col min="2" max="2" width="40.59765625" customWidth="1"/>
    <col min="3" max="3" width="35.73046875" customWidth="1"/>
    <col min="4" max="5" width="18.73046875" customWidth="1"/>
    <col min="6" max="6" width="15" customWidth="1"/>
    <col min="7" max="9" width="21.73046875" customWidth="1"/>
    <col min="10" max="13" width="18.73046875" customWidth="1"/>
    <col min="14" max="26" width="8" customWidth="1"/>
  </cols>
  <sheetData>
    <row r="1" spans="1:13" ht="24" customHeight="1" x14ac:dyDescent="0.9">
      <c r="A1" s="290" t="s">
        <v>120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5"/>
    </row>
    <row r="2" spans="1:13" ht="16.5" customHeight="1" x14ac:dyDescent="0.65">
      <c r="A2" s="291" t="s">
        <v>121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0"/>
    </row>
    <row r="3" spans="1:13" ht="12.75" customHeight="1" x14ac:dyDescent="0.3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1" customHeight="1" x14ac:dyDescent="0.8">
      <c r="A4" s="61" t="s">
        <v>2</v>
      </c>
      <c r="B4" s="14"/>
      <c r="C4" s="2" t="str">
        <f>Summary!B3</f>
        <v>Community Partners for Los Angeles Food Policy Council</v>
      </c>
      <c r="D4" s="62"/>
      <c r="E4" s="62"/>
      <c r="F4" s="62"/>
      <c r="G4" s="62"/>
      <c r="H4" s="14"/>
      <c r="I4" s="14"/>
      <c r="J4" s="14"/>
      <c r="K4" s="14"/>
      <c r="L4" s="14"/>
      <c r="M4" s="63"/>
    </row>
    <row r="5" spans="1:13" ht="18" customHeight="1" x14ac:dyDescent="0.7">
      <c r="A5" s="61" t="s">
        <v>4</v>
      </c>
      <c r="B5" s="14"/>
      <c r="C5" s="10">
        <f>Summary!B4</f>
        <v>0</v>
      </c>
      <c r="D5" s="14"/>
      <c r="E5" s="14"/>
      <c r="F5" s="14"/>
      <c r="G5" s="14"/>
      <c r="H5" s="14"/>
      <c r="I5" s="14"/>
      <c r="J5" s="14" t="s">
        <v>8</v>
      </c>
      <c r="K5" s="17" t="s">
        <v>9</v>
      </c>
      <c r="L5" s="17"/>
      <c r="M5" s="17"/>
    </row>
    <row r="6" spans="1:13" ht="18" customHeight="1" x14ac:dyDescent="0.7">
      <c r="A6" s="61" t="s">
        <v>6</v>
      </c>
      <c r="B6" s="14"/>
      <c r="C6" s="10" t="str">
        <f>Summary!B5</f>
        <v>Healthy Markets LA Program</v>
      </c>
      <c r="D6" s="14"/>
      <c r="E6" s="14"/>
      <c r="F6" s="14"/>
      <c r="G6" s="14"/>
      <c r="H6" s="14"/>
      <c r="I6" s="14"/>
      <c r="J6" s="14" t="s">
        <v>13</v>
      </c>
      <c r="K6" s="19" t="str">
        <f>Summary!G6</f>
        <v>10/01/2026 - 9/30/2027</v>
      </c>
      <c r="L6" s="17"/>
      <c r="M6" s="17"/>
    </row>
    <row r="7" spans="1:13" ht="18" customHeight="1" x14ac:dyDescent="0.7">
      <c r="A7" s="61" t="s">
        <v>67</v>
      </c>
      <c r="B7" s="14"/>
      <c r="C7" s="10" t="str">
        <f>'Detail (2)'!D7</f>
        <v>Community Development Block Grant (CDBG)</v>
      </c>
      <c r="D7" s="14"/>
      <c r="E7" s="14"/>
      <c r="F7" s="14"/>
      <c r="G7" s="14"/>
      <c r="H7" s="14"/>
      <c r="I7" s="65"/>
      <c r="J7" s="14"/>
      <c r="K7" s="14"/>
      <c r="L7" s="14"/>
      <c r="M7" s="138"/>
    </row>
    <row r="8" spans="1:13" ht="18" customHeight="1" x14ac:dyDescent="0.7">
      <c r="A8" s="61" t="s">
        <v>16</v>
      </c>
      <c r="B8" s="14"/>
      <c r="C8" s="139">
        <f>Summary!B7</f>
        <v>500000</v>
      </c>
      <c r="D8" s="14"/>
      <c r="E8" s="14"/>
      <c r="F8" s="14"/>
      <c r="G8" s="14"/>
      <c r="H8" s="14"/>
      <c r="I8" s="140"/>
      <c r="J8" s="14"/>
      <c r="K8" s="14"/>
      <c r="L8" s="14"/>
      <c r="M8" s="138"/>
    </row>
    <row r="9" spans="1:13" ht="12.75" customHeight="1" x14ac:dyDescent="0.35">
      <c r="A9" s="141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9"/>
    </row>
    <row r="10" spans="1:13" ht="12.75" customHeight="1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21" customHeight="1" x14ac:dyDescent="0.8">
      <c r="A11" s="70"/>
      <c r="B11" s="72"/>
      <c r="C11" s="76"/>
      <c r="D11" s="70"/>
      <c r="E11" s="70"/>
      <c r="F11" s="70"/>
      <c r="G11" s="269" t="s">
        <v>68</v>
      </c>
      <c r="H11" s="270"/>
      <c r="I11" s="270"/>
      <c r="J11" s="270"/>
      <c r="K11" s="270"/>
      <c r="L11" s="270"/>
      <c r="M11" s="271"/>
    </row>
    <row r="12" spans="1:13" ht="21" customHeight="1" x14ac:dyDescent="0.8">
      <c r="A12" s="73"/>
      <c r="B12" s="77"/>
      <c r="C12" s="78"/>
      <c r="D12" s="73"/>
      <c r="E12" s="73"/>
      <c r="F12" s="73"/>
      <c r="G12" s="269" t="s">
        <v>122</v>
      </c>
      <c r="H12" s="270"/>
      <c r="I12" s="271"/>
      <c r="J12" s="76"/>
      <c r="K12" s="76"/>
      <c r="L12" s="72"/>
      <c r="M12" s="72" t="s">
        <v>70</v>
      </c>
    </row>
    <row r="13" spans="1:13" ht="13.5" customHeight="1" x14ac:dyDescent="0.4">
      <c r="A13" s="73"/>
      <c r="B13" s="77"/>
      <c r="C13" s="78"/>
      <c r="D13" s="78"/>
      <c r="E13" s="78"/>
      <c r="F13" s="78"/>
      <c r="G13" s="76"/>
      <c r="H13" s="292"/>
      <c r="I13" s="271"/>
      <c r="J13" s="78"/>
      <c r="K13" s="78" t="s">
        <v>21</v>
      </c>
      <c r="L13" s="77"/>
      <c r="M13" s="77" t="s">
        <v>23</v>
      </c>
    </row>
    <row r="14" spans="1:13" ht="13.5" customHeight="1" x14ac:dyDescent="0.4">
      <c r="A14" s="288" t="s">
        <v>123</v>
      </c>
      <c r="B14" s="268"/>
      <c r="C14" s="78" t="s">
        <v>124</v>
      </c>
      <c r="D14" s="78" t="s">
        <v>125</v>
      </c>
      <c r="E14" s="78" t="s">
        <v>126</v>
      </c>
      <c r="F14" s="78" t="s">
        <v>127</v>
      </c>
      <c r="G14" s="78" t="s">
        <v>23</v>
      </c>
      <c r="H14" s="74"/>
      <c r="I14" s="76"/>
      <c r="J14" s="78" t="s">
        <v>24</v>
      </c>
      <c r="K14" s="78" t="s">
        <v>25</v>
      </c>
      <c r="L14" s="77" t="s">
        <v>22</v>
      </c>
      <c r="M14" s="77" t="s">
        <v>27</v>
      </c>
    </row>
    <row r="15" spans="1:13" ht="13.5" customHeight="1" x14ac:dyDescent="0.4">
      <c r="A15" s="288" t="s">
        <v>128</v>
      </c>
      <c r="B15" s="268"/>
      <c r="C15" s="78"/>
      <c r="D15" s="78" t="s">
        <v>129</v>
      </c>
      <c r="E15" s="78" t="s">
        <v>130</v>
      </c>
      <c r="F15" s="78" t="s">
        <v>131</v>
      </c>
      <c r="G15" s="78" t="s">
        <v>30</v>
      </c>
      <c r="H15" s="74" t="s">
        <v>31</v>
      </c>
      <c r="I15" s="78" t="s">
        <v>24</v>
      </c>
      <c r="J15" s="78" t="s">
        <v>32</v>
      </c>
      <c r="K15" s="78" t="s">
        <v>33</v>
      </c>
      <c r="L15" s="77" t="s">
        <v>78</v>
      </c>
      <c r="M15" s="77" t="s">
        <v>35</v>
      </c>
    </row>
    <row r="16" spans="1:13" ht="13.5" customHeight="1" x14ac:dyDescent="0.4">
      <c r="A16" s="73"/>
      <c r="B16" s="142" t="s">
        <v>132</v>
      </c>
      <c r="C16" s="78" t="s">
        <v>133</v>
      </c>
      <c r="D16" s="78" t="s">
        <v>134</v>
      </c>
      <c r="E16" s="78" t="s">
        <v>82</v>
      </c>
      <c r="F16" s="78"/>
      <c r="G16" s="78" t="s">
        <v>84</v>
      </c>
      <c r="H16" s="74" t="s">
        <v>85</v>
      </c>
      <c r="I16" s="78" t="s">
        <v>86</v>
      </c>
      <c r="J16" s="78" t="s">
        <v>87</v>
      </c>
      <c r="K16" s="78" t="s">
        <v>88</v>
      </c>
      <c r="L16" s="77" t="s">
        <v>89</v>
      </c>
      <c r="M16" s="77" t="s">
        <v>90</v>
      </c>
    </row>
    <row r="17" spans="1:26" ht="13.5" customHeight="1" x14ac:dyDescent="0.4">
      <c r="A17" s="83"/>
      <c r="B17" s="143"/>
      <c r="C17" s="88"/>
      <c r="D17" s="88"/>
      <c r="E17" s="88"/>
      <c r="F17" s="88"/>
      <c r="G17" s="88" t="s">
        <v>135</v>
      </c>
      <c r="H17" s="84"/>
      <c r="I17" s="88"/>
      <c r="J17" s="88"/>
      <c r="K17" s="88"/>
      <c r="L17" s="87"/>
      <c r="M17" s="87" t="s">
        <v>136</v>
      </c>
    </row>
    <row r="18" spans="1:26" ht="21" customHeight="1" x14ac:dyDescent="0.7">
      <c r="A18" s="144" t="s">
        <v>137</v>
      </c>
      <c r="B18" s="145"/>
      <c r="C18" s="146"/>
      <c r="D18" s="146"/>
      <c r="E18" s="146"/>
      <c r="F18" s="146"/>
      <c r="G18" s="147"/>
      <c r="H18" s="147"/>
      <c r="I18" s="147"/>
      <c r="J18" s="147"/>
      <c r="K18" s="147"/>
      <c r="L18" s="147"/>
      <c r="M18" s="147"/>
    </row>
    <row r="19" spans="1:26" ht="21" customHeight="1" x14ac:dyDescent="0.4">
      <c r="A19" s="286"/>
      <c r="B19" s="280"/>
      <c r="C19" s="148"/>
      <c r="D19" s="123"/>
      <c r="E19" s="149"/>
      <c r="F19" s="150"/>
      <c r="G19" s="151">
        <f t="shared" ref="G19:G20" si="0">H19+I19</f>
        <v>0</v>
      </c>
      <c r="H19" s="152"/>
      <c r="I19" s="124">
        <f t="shared" ref="I19:I34" si="1">SUM(D19*E19*F19)</f>
        <v>0</v>
      </c>
      <c r="J19" s="152"/>
      <c r="K19" s="152"/>
      <c r="L19" s="153"/>
      <c r="M19" s="55">
        <f t="shared" ref="M19:M34" si="2">G19+J19+K19+L19</f>
        <v>0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21" customHeight="1" x14ac:dyDescent="0.4">
      <c r="A20" s="286"/>
      <c r="B20" s="280"/>
      <c r="C20" s="148"/>
      <c r="D20" s="123"/>
      <c r="E20" s="149"/>
      <c r="F20" s="150"/>
      <c r="G20" s="151">
        <f t="shared" si="0"/>
        <v>0</v>
      </c>
      <c r="H20" s="152"/>
      <c r="I20" s="124">
        <f t="shared" si="1"/>
        <v>0</v>
      </c>
      <c r="J20" s="152"/>
      <c r="K20" s="152"/>
      <c r="L20" s="154"/>
      <c r="M20" s="55">
        <f t="shared" si="2"/>
        <v>0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21" customHeight="1" x14ac:dyDescent="0.4">
      <c r="A21" s="289"/>
      <c r="B21" s="265"/>
      <c r="C21" s="148"/>
      <c r="D21" s="123"/>
      <c r="E21" s="149"/>
      <c r="F21" s="150"/>
      <c r="G21" s="151">
        <f>I21</f>
        <v>0</v>
      </c>
      <c r="H21" s="152"/>
      <c r="I21" s="124">
        <f t="shared" si="1"/>
        <v>0</v>
      </c>
      <c r="J21" s="152"/>
      <c r="K21" s="152"/>
      <c r="L21" s="154"/>
      <c r="M21" s="55">
        <f t="shared" si="2"/>
        <v>0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21" customHeight="1" x14ac:dyDescent="0.4">
      <c r="A22" s="287"/>
      <c r="B22" s="271"/>
      <c r="C22" s="148"/>
      <c r="D22" s="123"/>
      <c r="E22" s="149"/>
      <c r="F22" s="150"/>
      <c r="G22" s="151">
        <f t="shared" ref="G22:G23" si="3">H22+I22</f>
        <v>0</v>
      </c>
      <c r="H22" s="152"/>
      <c r="I22" s="124">
        <f t="shared" si="1"/>
        <v>0</v>
      </c>
      <c r="J22" s="152"/>
      <c r="K22" s="152"/>
      <c r="L22" s="154"/>
      <c r="M22" s="55">
        <f t="shared" si="2"/>
        <v>0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21" customHeight="1" x14ac:dyDescent="0.4">
      <c r="A23" s="286"/>
      <c r="B23" s="280"/>
      <c r="C23" s="148"/>
      <c r="D23" s="123"/>
      <c r="E23" s="149"/>
      <c r="F23" s="150"/>
      <c r="G23" s="151">
        <f t="shared" si="3"/>
        <v>0</v>
      </c>
      <c r="H23" s="152"/>
      <c r="I23" s="124">
        <f t="shared" si="1"/>
        <v>0</v>
      </c>
      <c r="J23" s="152"/>
      <c r="K23" s="152"/>
      <c r="L23" s="154"/>
      <c r="M23" s="55">
        <f t="shared" si="2"/>
        <v>0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21" customHeight="1" x14ac:dyDescent="0.4">
      <c r="A24" s="287"/>
      <c r="B24" s="271"/>
      <c r="C24" s="148"/>
      <c r="D24" s="123"/>
      <c r="E24" s="149"/>
      <c r="F24" s="150"/>
      <c r="G24" s="151">
        <f>SUM(H24+I24)</f>
        <v>0</v>
      </c>
      <c r="H24" s="152"/>
      <c r="I24" s="124">
        <f t="shared" si="1"/>
        <v>0</v>
      </c>
      <c r="J24" s="152"/>
      <c r="K24" s="152"/>
      <c r="L24" s="154"/>
      <c r="M24" s="55">
        <f t="shared" si="2"/>
        <v>0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1" customHeight="1" x14ac:dyDescent="0.4">
      <c r="A25" s="287"/>
      <c r="B25" s="271"/>
      <c r="C25" s="155"/>
      <c r="D25" s="123"/>
      <c r="E25" s="149"/>
      <c r="F25" s="150"/>
      <c r="G25" s="151">
        <f t="shared" ref="G25:G34" si="4">H25+I25</f>
        <v>0</v>
      </c>
      <c r="H25" s="152"/>
      <c r="I25" s="124">
        <f t="shared" si="1"/>
        <v>0</v>
      </c>
      <c r="J25" s="152"/>
      <c r="K25" s="152"/>
      <c r="L25" s="154"/>
      <c r="M25" s="55">
        <f t="shared" si="2"/>
        <v>0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1" customHeight="1" x14ac:dyDescent="0.4">
      <c r="A26" s="287"/>
      <c r="B26" s="271"/>
      <c r="C26" s="148"/>
      <c r="D26" s="156"/>
      <c r="E26" s="149"/>
      <c r="F26" s="150"/>
      <c r="G26" s="151">
        <f t="shared" si="4"/>
        <v>0</v>
      </c>
      <c r="H26" s="152"/>
      <c r="I26" s="124">
        <f t="shared" si="1"/>
        <v>0</v>
      </c>
      <c r="J26" s="152"/>
      <c r="K26" s="152"/>
      <c r="L26" s="154"/>
      <c r="M26" s="55">
        <f t="shared" si="2"/>
        <v>0</v>
      </c>
    </row>
    <row r="27" spans="1:26" ht="21" customHeight="1" x14ac:dyDescent="0.4">
      <c r="A27" s="286"/>
      <c r="B27" s="280"/>
      <c r="C27" s="148"/>
      <c r="D27" s="101"/>
      <c r="E27" s="157"/>
      <c r="F27" s="101"/>
      <c r="G27" s="151">
        <f t="shared" si="4"/>
        <v>0</v>
      </c>
      <c r="H27" s="152"/>
      <c r="I27" s="124">
        <f t="shared" si="1"/>
        <v>0</v>
      </c>
      <c r="J27" s="152"/>
      <c r="K27" s="152"/>
      <c r="L27" s="154"/>
      <c r="M27" s="55">
        <f t="shared" si="2"/>
        <v>0</v>
      </c>
    </row>
    <row r="28" spans="1:26" ht="21" customHeight="1" x14ac:dyDescent="0.4">
      <c r="A28" s="286"/>
      <c r="B28" s="280"/>
      <c r="C28" s="148"/>
      <c r="D28" s="101"/>
      <c r="E28" s="157"/>
      <c r="F28" s="101"/>
      <c r="G28" s="151">
        <f t="shared" si="4"/>
        <v>0</v>
      </c>
      <c r="H28" s="152"/>
      <c r="I28" s="124">
        <f t="shared" si="1"/>
        <v>0</v>
      </c>
      <c r="J28" s="152"/>
      <c r="K28" s="152"/>
      <c r="L28" s="154"/>
      <c r="M28" s="55">
        <f t="shared" si="2"/>
        <v>0</v>
      </c>
    </row>
    <row r="29" spans="1:26" ht="21" customHeight="1" x14ac:dyDescent="0.4">
      <c r="A29" s="286"/>
      <c r="B29" s="280"/>
      <c r="C29" s="148"/>
      <c r="D29" s="101"/>
      <c r="E29" s="157"/>
      <c r="F29" s="101"/>
      <c r="G29" s="151">
        <f t="shared" si="4"/>
        <v>0</v>
      </c>
      <c r="H29" s="152"/>
      <c r="I29" s="124">
        <f t="shared" si="1"/>
        <v>0</v>
      </c>
      <c r="J29" s="152"/>
      <c r="K29" s="152"/>
      <c r="L29" s="154"/>
      <c r="M29" s="55">
        <f t="shared" si="2"/>
        <v>0</v>
      </c>
    </row>
    <row r="30" spans="1:26" ht="21" customHeight="1" x14ac:dyDescent="0.4">
      <c r="A30" s="286"/>
      <c r="B30" s="280"/>
      <c r="C30" s="148"/>
      <c r="D30" s="101"/>
      <c r="E30" s="157"/>
      <c r="F30" s="101"/>
      <c r="G30" s="151">
        <f t="shared" si="4"/>
        <v>0</v>
      </c>
      <c r="H30" s="152"/>
      <c r="I30" s="124">
        <f t="shared" si="1"/>
        <v>0</v>
      </c>
      <c r="J30" s="152"/>
      <c r="K30" s="152"/>
      <c r="L30" s="154"/>
      <c r="M30" s="55">
        <f t="shared" si="2"/>
        <v>0</v>
      </c>
    </row>
    <row r="31" spans="1:26" ht="21" customHeight="1" x14ac:dyDescent="0.4">
      <c r="A31" s="286"/>
      <c r="B31" s="280"/>
      <c r="C31" s="148"/>
      <c r="D31" s="101"/>
      <c r="E31" s="157"/>
      <c r="F31" s="101"/>
      <c r="G31" s="151">
        <f t="shared" si="4"/>
        <v>0</v>
      </c>
      <c r="H31" s="152"/>
      <c r="I31" s="124">
        <f t="shared" si="1"/>
        <v>0</v>
      </c>
      <c r="J31" s="152"/>
      <c r="K31" s="152"/>
      <c r="L31" s="154"/>
      <c r="M31" s="55">
        <f t="shared" si="2"/>
        <v>0</v>
      </c>
    </row>
    <row r="32" spans="1:26" ht="21" customHeight="1" x14ac:dyDescent="0.4">
      <c r="A32" s="286"/>
      <c r="B32" s="280"/>
      <c r="C32" s="148"/>
      <c r="D32" s="101"/>
      <c r="E32" s="157"/>
      <c r="F32" s="101"/>
      <c r="G32" s="151">
        <f t="shared" si="4"/>
        <v>0</v>
      </c>
      <c r="H32" s="152"/>
      <c r="I32" s="124">
        <f t="shared" si="1"/>
        <v>0</v>
      </c>
      <c r="J32" s="152"/>
      <c r="K32" s="152"/>
      <c r="L32" s="154"/>
      <c r="M32" s="55">
        <f t="shared" si="2"/>
        <v>0</v>
      </c>
    </row>
    <row r="33" spans="1:15" ht="21" customHeight="1" x14ac:dyDescent="0.4">
      <c r="A33" s="286"/>
      <c r="B33" s="280"/>
      <c r="C33" s="148"/>
      <c r="D33" s="101"/>
      <c r="E33" s="157"/>
      <c r="F33" s="101"/>
      <c r="G33" s="151">
        <f t="shared" si="4"/>
        <v>0</v>
      </c>
      <c r="H33" s="152"/>
      <c r="I33" s="124">
        <f t="shared" si="1"/>
        <v>0</v>
      </c>
      <c r="J33" s="152"/>
      <c r="K33" s="152"/>
      <c r="L33" s="154"/>
      <c r="M33" s="55">
        <f t="shared" si="2"/>
        <v>0</v>
      </c>
    </row>
    <row r="34" spans="1:15" ht="21" customHeight="1" x14ac:dyDescent="0.4">
      <c r="A34" s="286"/>
      <c r="B34" s="280"/>
      <c r="C34" s="148"/>
      <c r="D34" s="101"/>
      <c r="E34" s="157"/>
      <c r="F34" s="101"/>
      <c r="G34" s="151">
        <f t="shared" si="4"/>
        <v>0</v>
      </c>
      <c r="H34" s="152"/>
      <c r="I34" s="124">
        <f t="shared" si="1"/>
        <v>0</v>
      </c>
      <c r="J34" s="152"/>
      <c r="K34" s="152"/>
      <c r="L34" s="154"/>
      <c r="M34" s="55">
        <f t="shared" si="2"/>
        <v>0</v>
      </c>
    </row>
    <row r="35" spans="1:15" ht="21" customHeight="1" x14ac:dyDescent="0.7">
      <c r="A35" s="105"/>
      <c r="B35" s="106" t="s">
        <v>138</v>
      </c>
      <c r="C35" s="107"/>
      <c r="D35" s="110"/>
      <c r="E35" s="110"/>
      <c r="F35" s="110"/>
      <c r="G35" s="158">
        <f>SUM(G19:G34)</f>
        <v>0</v>
      </c>
      <c r="H35" s="111">
        <f t="shared" ref="H35:I35" si="5">SUM(H19:H28)</f>
        <v>0</v>
      </c>
      <c r="I35" s="111">
        <f t="shared" si="5"/>
        <v>0</v>
      </c>
      <c r="J35" s="111">
        <f t="shared" ref="J35:L35" si="6">SUM(J19:J34)</f>
        <v>0</v>
      </c>
      <c r="K35" s="111">
        <f t="shared" si="6"/>
        <v>0</v>
      </c>
      <c r="L35" s="111">
        <f t="shared" si="6"/>
        <v>0</v>
      </c>
      <c r="M35" s="159">
        <f>SUM(M19:M28)</f>
        <v>0</v>
      </c>
      <c r="O35" s="160">
        <f>M35*0.23</f>
        <v>0</v>
      </c>
    </row>
    <row r="36" spans="1:15" ht="37.5" customHeight="1" x14ac:dyDescent="0.7">
      <c r="A36" s="161" t="s">
        <v>139</v>
      </c>
      <c r="B36" s="146"/>
      <c r="C36" s="146"/>
      <c r="D36" s="162"/>
      <c r="E36" s="162"/>
      <c r="F36" s="163" t="s">
        <v>140</v>
      </c>
      <c r="G36" s="164"/>
      <c r="H36" s="164"/>
      <c r="I36" s="164"/>
      <c r="J36" s="164"/>
      <c r="K36" s="164"/>
      <c r="L36" s="164"/>
      <c r="M36" s="164"/>
    </row>
    <row r="37" spans="1:15" ht="21" customHeight="1" x14ac:dyDescent="0.4">
      <c r="A37" s="95" t="s">
        <v>141</v>
      </c>
      <c r="B37" s="97"/>
      <c r="C37" s="98"/>
      <c r="D37" s="165"/>
      <c r="E37" s="165"/>
      <c r="F37" s="149"/>
      <c r="G37" s="52">
        <f t="shared" ref="G37:G40" si="7">$G$35*F37</f>
        <v>0</v>
      </c>
      <c r="H37" s="52"/>
      <c r="I37" s="52"/>
      <c r="J37" s="52"/>
      <c r="K37" s="52"/>
      <c r="L37" s="166"/>
      <c r="M37" s="55">
        <f t="shared" ref="M37:M43" si="8">G37+J37+K37+L37</f>
        <v>0</v>
      </c>
    </row>
    <row r="38" spans="1:15" ht="21" customHeight="1" x14ac:dyDescent="0.4">
      <c r="A38" s="95" t="s">
        <v>142</v>
      </c>
      <c r="B38" s="97"/>
      <c r="C38" s="98"/>
      <c r="D38" s="165"/>
      <c r="E38" s="165"/>
      <c r="F38" s="149"/>
      <c r="G38" s="52">
        <f t="shared" si="7"/>
        <v>0</v>
      </c>
      <c r="H38" s="52"/>
      <c r="I38" s="52"/>
      <c r="J38" s="52"/>
      <c r="K38" s="52"/>
      <c r="L38" s="55"/>
      <c r="M38" s="55">
        <f t="shared" si="8"/>
        <v>0</v>
      </c>
    </row>
    <row r="39" spans="1:15" ht="21" customHeight="1" x14ac:dyDescent="0.4">
      <c r="A39" s="95" t="s">
        <v>143</v>
      </c>
      <c r="B39" s="97"/>
      <c r="C39" s="98"/>
      <c r="D39" s="165"/>
      <c r="E39" s="165"/>
      <c r="F39" s="149"/>
      <c r="G39" s="52">
        <f t="shared" si="7"/>
        <v>0</v>
      </c>
      <c r="H39" s="52"/>
      <c r="I39" s="52"/>
      <c r="J39" s="52"/>
      <c r="K39" s="52"/>
      <c r="L39" s="55"/>
      <c r="M39" s="55">
        <f t="shared" si="8"/>
        <v>0</v>
      </c>
    </row>
    <row r="40" spans="1:15" ht="21" customHeight="1" x14ac:dyDescent="0.4">
      <c r="A40" s="95" t="s">
        <v>144</v>
      </c>
      <c r="B40" s="97"/>
      <c r="C40" s="98"/>
      <c r="D40" s="165"/>
      <c r="E40" s="165"/>
      <c r="F40" s="149"/>
      <c r="G40" s="52">
        <f t="shared" si="7"/>
        <v>0</v>
      </c>
      <c r="H40" s="52"/>
      <c r="I40" s="52"/>
      <c r="J40" s="52"/>
      <c r="K40" s="52"/>
      <c r="L40" s="55"/>
      <c r="M40" s="55">
        <f t="shared" si="8"/>
        <v>0</v>
      </c>
    </row>
    <row r="41" spans="1:15" ht="21" customHeight="1" x14ac:dyDescent="0.4">
      <c r="A41" s="95" t="s">
        <v>145</v>
      </c>
      <c r="B41" s="97"/>
      <c r="C41" s="98"/>
      <c r="D41" s="165"/>
      <c r="E41" s="165"/>
      <c r="F41" s="149"/>
      <c r="G41" s="52">
        <f t="shared" ref="G41:G43" si="9">H41+I41</f>
        <v>0</v>
      </c>
      <c r="H41" s="52"/>
      <c r="I41" s="52"/>
      <c r="J41" s="52"/>
      <c r="K41" s="52"/>
      <c r="L41" s="55"/>
      <c r="M41" s="55">
        <f t="shared" si="8"/>
        <v>0</v>
      </c>
    </row>
    <row r="42" spans="1:15" ht="21" customHeight="1" x14ac:dyDescent="0.4">
      <c r="A42" s="95" t="s">
        <v>146</v>
      </c>
      <c r="B42" s="97"/>
      <c r="C42" s="98"/>
      <c r="D42" s="165"/>
      <c r="E42" s="165"/>
      <c r="F42" s="149"/>
      <c r="G42" s="52">
        <f t="shared" si="9"/>
        <v>0</v>
      </c>
      <c r="H42" s="52"/>
      <c r="I42" s="52"/>
      <c r="J42" s="52"/>
      <c r="K42" s="52"/>
      <c r="L42" s="55"/>
      <c r="M42" s="55">
        <f t="shared" si="8"/>
        <v>0</v>
      </c>
    </row>
    <row r="43" spans="1:15" ht="21" customHeight="1" x14ac:dyDescent="0.4">
      <c r="A43" s="95"/>
      <c r="B43" s="97"/>
      <c r="C43" s="98"/>
      <c r="D43" s="165"/>
      <c r="E43" s="165"/>
      <c r="F43" s="149"/>
      <c r="G43" s="52">
        <f t="shared" si="9"/>
        <v>0</v>
      </c>
      <c r="H43" s="52"/>
      <c r="I43" s="52"/>
      <c r="J43" s="52"/>
      <c r="K43" s="52"/>
      <c r="L43" s="55"/>
      <c r="M43" s="55">
        <f t="shared" si="8"/>
        <v>0</v>
      </c>
    </row>
    <row r="44" spans="1:15" ht="21" customHeight="1" x14ac:dyDescent="0.7">
      <c r="A44" s="105"/>
      <c r="B44" s="106" t="s">
        <v>147</v>
      </c>
      <c r="C44" s="107"/>
      <c r="D44" s="167"/>
      <c r="E44" s="167"/>
      <c r="F44" s="168">
        <f t="shared" ref="F44:M44" si="10">SUM(F37:F43)</f>
        <v>0</v>
      </c>
      <c r="G44" s="159">
        <f t="shared" si="10"/>
        <v>0</v>
      </c>
      <c r="H44" s="159">
        <f t="shared" si="10"/>
        <v>0</v>
      </c>
      <c r="I44" s="159">
        <f t="shared" si="10"/>
        <v>0</v>
      </c>
      <c r="J44" s="159">
        <f t="shared" si="10"/>
        <v>0</v>
      </c>
      <c r="K44" s="159">
        <f t="shared" si="10"/>
        <v>0</v>
      </c>
      <c r="L44" s="159">
        <f t="shared" si="10"/>
        <v>0</v>
      </c>
      <c r="M44" s="159">
        <f t="shared" si="10"/>
        <v>0</v>
      </c>
    </row>
    <row r="45" spans="1:15" ht="21" customHeight="1" x14ac:dyDescent="0.7">
      <c r="A45" s="105"/>
      <c r="B45" s="106" t="s">
        <v>148</v>
      </c>
      <c r="C45" s="107"/>
      <c r="D45" s="167"/>
      <c r="E45" s="167"/>
      <c r="F45" s="167"/>
      <c r="G45" s="159">
        <f t="shared" ref="G45:L45" si="11">G35+G44</f>
        <v>0</v>
      </c>
      <c r="H45" s="159">
        <f t="shared" si="11"/>
        <v>0</v>
      </c>
      <c r="I45" s="159">
        <f t="shared" si="11"/>
        <v>0</v>
      </c>
      <c r="J45" s="159">
        <f t="shared" si="11"/>
        <v>0</v>
      </c>
      <c r="K45" s="159">
        <f t="shared" si="11"/>
        <v>0</v>
      </c>
      <c r="L45" s="159">
        <f t="shared" si="11"/>
        <v>0</v>
      </c>
      <c r="M45" s="159" t="e">
        <f>M35+M44+#REF!</f>
        <v>#REF!</v>
      </c>
    </row>
    <row r="46" spans="1:15" ht="21" customHeight="1" x14ac:dyDescent="0.35">
      <c r="A46" s="57" t="s">
        <v>149</v>
      </c>
    </row>
    <row r="47" spans="1:15" ht="21" customHeight="1" x14ac:dyDescent="0.35"/>
    <row r="48" spans="1:15" ht="12.75" customHeight="1" x14ac:dyDescent="0.35"/>
    <row r="49" ht="12.75" customHeight="1" x14ac:dyDescent="0.35"/>
    <row r="50" ht="12.75" customHeight="1" x14ac:dyDescent="0.35"/>
    <row r="51" ht="12.75" customHeight="1" x14ac:dyDescent="0.35"/>
    <row r="52" ht="12.75" customHeight="1" x14ac:dyDescent="0.35"/>
    <row r="53" ht="12.75" customHeight="1" x14ac:dyDescent="0.35"/>
    <row r="54" ht="12.75" customHeight="1" x14ac:dyDescent="0.35"/>
    <row r="55" ht="12.75" customHeight="1" x14ac:dyDescent="0.35"/>
    <row r="56" ht="12.75" customHeight="1" x14ac:dyDescent="0.35"/>
    <row r="57" ht="12.75" customHeight="1" x14ac:dyDescent="0.35"/>
    <row r="58" ht="12.75" customHeight="1" x14ac:dyDescent="0.35"/>
    <row r="59" ht="12.75" customHeight="1" x14ac:dyDescent="0.35"/>
    <row r="60" ht="12.75" customHeight="1" x14ac:dyDescent="0.35"/>
    <row r="61" ht="12.75" customHeight="1" x14ac:dyDescent="0.35"/>
    <row r="62" ht="12.75" customHeight="1" x14ac:dyDescent="0.35"/>
    <row r="63" ht="12.75" customHeight="1" x14ac:dyDescent="0.35"/>
    <row r="64" ht="12.75" customHeight="1" x14ac:dyDescent="0.35"/>
    <row r="65" ht="12.75" customHeight="1" x14ac:dyDescent="0.35"/>
    <row r="66" ht="12.75" customHeight="1" x14ac:dyDescent="0.35"/>
    <row r="67" ht="12.75" customHeight="1" x14ac:dyDescent="0.35"/>
    <row r="68" ht="12.75" customHeight="1" x14ac:dyDescent="0.35"/>
    <row r="69" ht="12.75" customHeight="1" x14ac:dyDescent="0.35"/>
    <row r="70" ht="12.75" customHeight="1" x14ac:dyDescent="0.35"/>
    <row r="71" ht="12.75" customHeight="1" x14ac:dyDescent="0.35"/>
    <row r="72" ht="12.75" customHeight="1" x14ac:dyDescent="0.35"/>
    <row r="73" ht="12.75" customHeight="1" x14ac:dyDescent="0.35"/>
    <row r="74" ht="12.75" customHeight="1" x14ac:dyDescent="0.35"/>
    <row r="75" ht="12.75" customHeight="1" x14ac:dyDescent="0.35"/>
    <row r="76" ht="12.75" customHeight="1" x14ac:dyDescent="0.35"/>
    <row r="77" ht="12.75" customHeight="1" x14ac:dyDescent="0.35"/>
    <row r="78" ht="12.75" customHeight="1" x14ac:dyDescent="0.35"/>
    <row r="79" ht="12.75" customHeight="1" x14ac:dyDescent="0.35"/>
    <row r="80" ht="12.75" customHeight="1" x14ac:dyDescent="0.35"/>
    <row r="81" ht="12.75" customHeight="1" x14ac:dyDescent="0.35"/>
    <row r="82" ht="12.75" customHeight="1" x14ac:dyDescent="0.35"/>
    <row r="83" ht="12.75" customHeight="1" x14ac:dyDescent="0.35"/>
    <row r="84" ht="12.75" customHeight="1" x14ac:dyDescent="0.35"/>
    <row r="85" ht="12.75" customHeight="1" x14ac:dyDescent="0.35"/>
    <row r="86" ht="12.75" customHeight="1" x14ac:dyDescent="0.35"/>
    <row r="87" ht="12.75" customHeight="1" x14ac:dyDescent="0.35"/>
    <row r="88" ht="12.75" customHeight="1" x14ac:dyDescent="0.35"/>
    <row r="89" ht="12.75" customHeight="1" x14ac:dyDescent="0.35"/>
    <row r="90" ht="12.75" customHeight="1" x14ac:dyDescent="0.35"/>
    <row r="91" ht="12.75" customHeight="1" x14ac:dyDescent="0.35"/>
    <row r="92" ht="12.75" customHeight="1" x14ac:dyDescent="0.35"/>
    <row r="93" ht="12.75" customHeight="1" x14ac:dyDescent="0.35"/>
    <row r="94" ht="12.75" customHeight="1" x14ac:dyDescent="0.35"/>
    <row r="95" ht="12.75" customHeight="1" x14ac:dyDescent="0.35"/>
    <row r="96" ht="12.75" customHeight="1" x14ac:dyDescent="0.35"/>
    <row r="97" ht="12.75" customHeight="1" x14ac:dyDescent="0.35"/>
    <row r="98" ht="12.75" customHeight="1" x14ac:dyDescent="0.35"/>
    <row r="99" ht="12.75" customHeight="1" x14ac:dyDescent="0.35"/>
    <row r="100" ht="12.75" customHeight="1" x14ac:dyDescent="0.35"/>
    <row r="101" ht="12.75" customHeight="1" x14ac:dyDescent="0.35"/>
    <row r="102" ht="12.75" customHeight="1" x14ac:dyDescent="0.35"/>
    <row r="103" ht="12.75" customHeight="1" x14ac:dyDescent="0.35"/>
    <row r="104" ht="12.75" customHeight="1" x14ac:dyDescent="0.35"/>
    <row r="105" ht="12.75" customHeight="1" x14ac:dyDescent="0.35"/>
    <row r="106" ht="12.75" customHeight="1" x14ac:dyDescent="0.35"/>
    <row r="107" ht="12.75" customHeight="1" x14ac:dyDescent="0.35"/>
    <row r="108" ht="12.75" customHeight="1" x14ac:dyDescent="0.35"/>
    <row r="109" ht="12.75" customHeight="1" x14ac:dyDescent="0.35"/>
    <row r="110" ht="12.75" customHeight="1" x14ac:dyDescent="0.35"/>
    <row r="111" ht="12.75" customHeight="1" x14ac:dyDescent="0.35"/>
    <row r="112" ht="12.75" customHeight="1" x14ac:dyDescent="0.35"/>
    <row r="113" ht="12.75" customHeight="1" x14ac:dyDescent="0.35"/>
    <row r="114" ht="12.75" customHeight="1" x14ac:dyDescent="0.35"/>
    <row r="115" ht="12.75" customHeight="1" x14ac:dyDescent="0.35"/>
    <row r="116" ht="12.75" customHeight="1" x14ac:dyDescent="0.35"/>
    <row r="117" ht="12.75" customHeight="1" x14ac:dyDescent="0.35"/>
    <row r="118" ht="12.75" customHeight="1" x14ac:dyDescent="0.35"/>
    <row r="119" ht="12.75" customHeight="1" x14ac:dyDescent="0.35"/>
    <row r="120" ht="12.75" customHeight="1" x14ac:dyDescent="0.35"/>
    <row r="121" ht="12.75" customHeight="1" x14ac:dyDescent="0.35"/>
    <row r="122" ht="12.75" customHeight="1" x14ac:dyDescent="0.35"/>
    <row r="123" ht="12.75" customHeight="1" x14ac:dyDescent="0.35"/>
    <row r="124" ht="12.75" customHeight="1" x14ac:dyDescent="0.35"/>
    <row r="125" ht="12.75" customHeight="1" x14ac:dyDescent="0.35"/>
    <row r="126" ht="12.75" customHeight="1" x14ac:dyDescent="0.35"/>
    <row r="127" ht="12.75" customHeight="1" x14ac:dyDescent="0.35"/>
    <row r="128" ht="12.75" customHeight="1" x14ac:dyDescent="0.35"/>
    <row r="129" ht="12.75" customHeight="1" x14ac:dyDescent="0.35"/>
    <row r="130" ht="12.75" customHeight="1" x14ac:dyDescent="0.35"/>
    <row r="131" ht="12.75" customHeight="1" x14ac:dyDescent="0.35"/>
    <row r="132" ht="12.75" customHeight="1" x14ac:dyDescent="0.35"/>
    <row r="133" ht="12.75" customHeight="1" x14ac:dyDescent="0.35"/>
    <row r="134" ht="12.75" customHeight="1" x14ac:dyDescent="0.35"/>
    <row r="135" ht="12.75" customHeight="1" x14ac:dyDescent="0.35"/>
    <row r="136" ht="12.75" customHeight="1" x14ac:dyDescent="0.35"/>
    <row r="137" ht="12.75" customHeight="1" x14ac:dyDescent="0.35"/>
    <row r="138" ht="12.75" customHeight="1" x14ac:dyDescent="0.35"/>
    <row r="139" ht="12.75" customHeight="1" x14ac:dyDescent="0.35"/>
    <row r="140" ht="12.75" customHeight="1" x14ac:dyDescent="0.35"/>
    <row r="141" ht="12.75" customHeight="1" x14ac:dyDescent="0.35"/>
    <row r="142" ht="12.75" customHeight="1" x14ac:dyDescent="0.35"/>
    <row r="143" ht="12.75" customHeight="1" x14ac:dyDescent="0.35"/>
    <row r="144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3">
    <mergeCell ref="A1:M1"/>
    <mergeCell ref="A2:M2"/>
    <mergeCell ref="G11:M11"/>
    <mergeCell ref="G12:I12"/>
    <mergeCell ref="H13:I13"/>
    <mergeCell ref="A14:B14"/>
    <mergeCell ref="A15:B15"/>
    <mergeCell ref="A19:B19"/>
    <mergeCell ref="A20:B20"/>
    <mergeCell ref="A21:B21"/>
    <mergeCell ref="A22:B22"/>
    <mergeCell ref="A23:B23"/>
    <mergeCell ref="A24:B24"/>
    <mergeCell ref="A25:B25"/>
    <mergeCell ref="A33:B33"/>
    <mergeCell ref="A34:B34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" footer="0"/>
  <pageSetup orientation="landscape"/>
  <headerFooter>
    <oddHeader>&amp;R&amp;D,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L1"/>
    </sheetView>
  </sheetViews>
  <sheetFormatPr defaultColWidth="12.59765625" defaultRowHeight="15" customHeight="1" x14ac:dyDescent="0.35"/>
  <cols>
    <col min="1" max="1" width="18.73046875" customWidth="1"/>
    <col min="2" max="2" width="12.73046875" customWidth="1"/>
    <col min="3" max="3" width="30.73046875" customWidth="1"/>
    <col min="4" max="12" width="18.73046875" customWidth="1"/>
    <col min="13" max="14" width="9.1328125" customWidth="1"/>
    <col min="15" max="26" width="8.73046875" customWidth="1"/>
  </cols>
  <sheetData>
    <row r="1" spans="1:26" ht="28.5" customHeight="1" x14ac:dyDescent="1.05">
      <c r="A1" s="263" t="s">
        <v>150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5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7.25" customHeight="1" x14ac:dyDescent="0.7">
      <c r="A2" s="282" t="s">
        <v>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0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2.75" customHeight="1" x14ac:dyDescent="0.3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8" customHeight="1" x14ac:dyDescent="0.8">
      <c r="A4" s="61" t="s">
        <v>2</v>
      </c>
      <c r="B4" s="14"/>
      <c r="C4" s="293" t="str">
        <f>Summary!B3</f>
        <v>Community Partners for Los Angeles Food Policy Council</v>
      </c>
      <c r="D4" s="267"/>
      <c r="E4" s="267"/>
      <c r="F4" s="267"/>
      <c r="G4" s="294"/>
      <c r="H4" s="14"/>
      <c r="I4" s="14"/>
      <c r="J4" s="14"/>
      <c r="K4" s="14"/>
      <c r="L4" s="63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8" customHeight="1" x14ac:dyDescent="0.7">
      <c r="A5" s="61" t="s">
        <v>4</v>
      </c>
      <c r="B5" s="14"/>
      <c r="C5" s="10">
        <f>Summary!B4</f>
        <v>0</v>
      </c>
      <c r="D5" s="14"/>
      <c r="E5" s="14"/>
      <c r="F5" s="14"/>
      <c r="G5" s="14"/>
      <c r="H5" s="14"/>
      <c r="I5" s="14"/>
      <c r="J5" s="14" t="s">
        <v>8</v>
      </c>
      <c r="K5" s="17" t="s">
        <v>9</v>
      </c>
      <c r="L5" s="6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8" customHeight="1" x14ac:dyDescent="0.7">
      <c r="A6" s="61" t="s">
        <v>6</v>
      </c>
      <c r="B6" s="14"/>
      <c r="C6" s="10" t="str">
        <f>Summary!B5</f>
        <v>Healthy Markets LA Program</v>
      </c>
      <c r="D6" s="14"/>
      <c r="E6" s="14"/>
      <c r="F6" s="14"/>
      <c r="G6" s="14"/>
      <c r="H6" s="14"/>
      <c r="I6" s="14"/>
      <c r="J6" s="14" t="s">
        <v>13</v>
      </c>
      <c r="K6" s="17" t="str">
        <f>Summary!G6</f>
        <v>10/01/2026 - 9/30/2027</v>
      </c>
      <c r="L6" s="6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8" customHeight="1" x14ac:dyDescent="0.7">
      <c r="A7" s="61" t="s">
        <v>151</v>
      </c>
      <c r="B7" s="14"/>
      <c r="C7" s="10" t="str">
        <f>Summary!B6</f>
        <v>Community Development Block Grant (CDBG)</v>
      </c>
      <c r="D7" s="14"/>
      <c r="E7" s="14"/>
      <c r="F7" s="14"/>
      <c r="G7" s="14"/>
      <c r="H7" s="14"/>
      <c r="I7" s="65"/>
      <c r="J7" s="14"/>
      <c r="K7" s="14"/>
      <c r="L7" s="63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8" customHeight="1" x14ac:dyDescent="0.7">
      <c r="A8" s="61" t="s">
        <v>16</v>
      </c>
      <c r="B8" s="14"/>
      <c r="C8" s="139">
        <f>Summary!B7</f>
        <v>500000</v>
      </c>
      <c r="D8" s="14"/>
      <c r="E8" s="14"/>
      <c r="F8" s="14"/>
      <c r="G8" s="14"/>
      <c r="H8" s="14"/>
      <c r="I8" s="140"/>
      <c r="J8" s="14"/>
      <c r="K8" s="14"/>
      <c r="L8" s="6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.75" customHeight="1" x14ac:dyDescent="0.35">
      <c r="A9" s="141"/>
      <c r="B9" s="67"/>
      <c r="C9" s="67"/>
      <c r="D9" s="67"/>
      <c r="E9" s="67"/>
      <c r="F9" s="67"/>
      <c r="G9" s="67"/>
      <c r="H9" s="67"/>
      <c r="I9" s="67"/>
      <c r="J9" s="67"/>
      <c r="K9" s="67"/>
      <c r="L9" s="69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75" customHeight="1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8" customHeight="1" x14ac:dyDescent="0.4">
      <c r="A11" s="281" t="s">
        <v>20</v>
      </c>
      <c r="B11" s="270"/>
      <c r="C11" s="271"/>
      <c r="D11" s="30" t="s">
        <v>45</v>
      </c>
      <c r="E11" s="30" t="s">
        <v>46</v>
      </c>
      <c r="F11" s="30" t="s">
        <v>47</v>
      </c>
      <c r="G11" s="30" t="s">
        <v>48</v>
      </c>
      <c r="H11" s="30" t="s">
        <v>49</v>
      </c>
      <c r="I11" s="30" t="s">
        <v>50</v>
      </c>
      <c r="J11" s="30" t="s">
        <v>51</v>
      </c>
      <c r="K11" s="30" t="s">
        <v>52</v>
      </c>
      <c r="L11" s="30" t="s">
        <v>53</v>
      </c>
      <c r="M11" s="14"/>
      <c r="N11" s="16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8" customHeight="1" x14ac:dyDescent="0.4">
      <c r="A12" s="36" t="s">
        <v>28</v>
      </c>
      <c r="B12" s="281" t="s">
        <v>29</v>
      </c>
      <c r="C12" s="271"/>
      <c r="D12" s="37"/>
      <c r="E12" s="37"/>
      <c r="F12" s="37"/>
      <c r="G12" s="37"/>
      <c r="H12" s="37"/>
      <c r="I12" s="37"/>
      <c r="J12" s="37"/>
      <c r="K12" s="37"/>
      <c r="L12" s="37"/>
      <c r="M12" s="14"/>
      <c r="N12" s="16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1" customHeight="1" x14ac:dyDescent="0.4">
      <c r="A13" s="170">
        <v>1000</v>
      </c>
      <c r="B13" s="39" t="s">
        <v>36</v>
      </c>
      <c r="C13" s="40"/>
      <c r="D13" s="41">
        <f>Summary!D15/12</f>
        <v>0</v>
      </c>
      <c r="E13" s="41">
        <f t="shared" ref="E13:L13" si="0">$D$13</f>
        <v>0</v>
      </c>
      <c r="F13" s="41">
        <f t="shared" si="0"/>
        <v>0</v>
      </c>
      <c r="G13" s="41">
        <f t="shared" si="0"/>
        <v>0</v>
      </c>
      <c r="H13" s="41">
        <f t="shared" si="0"/>
        <v>0</v>
      </c>
      <c r="I13" s="41">
        <f t="shared" si="0"/>
        <v>0</v>
      </c>
      <c r="J13" s="41">
        <f t="shared" si="0"/>
        <v>0</v>
      </c>
      <c r="K13" s="41">
        <f t="shared" si="0"/>
        <v>0</v>
      </c>
      <c r="L13" s="41">
        <f t="shared" si="0"/>
        <v>0</v>
      </c>
      <c r="M13" s="14"/>
      <c r="N13" s="171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21" customHeight="1" x14ac:dyDescent="0.4">
      <c r="A14" s="170">
        <v>2000</v>
      </c>
      <c r="B14" s="39" t="s">
        <v>37</v>
      </c>
      <c r="C14" s="40"/>
      <c r="D14" s="41">
        <f>Summary!D16/12</f>
        <v>0</v>
      </c>
      <c r="E14" s="41">
        <f t="shared" ref="E14:L14" si="1">$D$14</f>
        <v>0</v>
      </c>
      <c r="F14" s="41">
        <f t="shared" si="1"/>
        <v>0</v>
      </c>
      <c r="G14" s="41">
        <f t="shared" si="1"/>
        <v>0</v>
      </c>
      <c r="H14" s="41">
        <f t="shared" si="1"/>
        <v>0</v>
      </c>
      <c r="I14" s="41">
        <f t="shared" si="1"/>
        <v>0</v>
      </c>
      <c r="J14" s="41">
        <f t="shared" si="1"/>
        <v>0</v>
      </c>
      <c r="K14" s="41">
        <f t="shared" si="1"/>
        <v>0</v>
      </c>
      <c r="L14" s="41">
        <f t="shared" si="1"/>
        <v>0</v>
      </c>
      <c r="M14" s="14"/>
      <c r="N14" s="171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21" customHeight="1" x14ac:dyDescent="0.4">
      <c r="A15" s="170">
        <v>2100</v>
      </c>
      <c r="B15" s="39" t="s">
        <v>38</v>
      </c>
      <c r="C15" s="40"/>
      <c r="D15" s="41">
        <f>Summary!D17/12</f>
        <v>0</v>
      </c>
      <c r="E15" s="41">
        <f t="shared" ref="E15:L15" si="2">$D$15</f>
        <v>0</v>
      </c>
      <c r="F15" s="41">
        <f t="shared" si="2"/>
        <v>0</v>
      </c>
      <c r="G15" s="41">
        <f t="shared" si="2"/>
        <v>0</v>
      </c>
      <c r="H15" s="41">
        <f t="shared" si="2"/>
        <v>0</v>
      </c>
      <c r="I15" s="41">
        <f t="shared" si="2"/>
        <v>0</v>
      </c>
      <c r="J15" s="41">
        <f t="shared" si="2"/>
        <v>0</v>
      </c>
      <c r="K15" s="41">
        <f t="shared" si="2"/>
        <v>0</v>
      </c>
      <c r="L15" s="41">
        <f t="shared" si="2"/>
        <v>0</v>
      </c>
      <c r="M15" s="14"/>
      <c r="N15" s="169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21" customHeight="1" x14ac:dyDescent="0.4">
      <c r="A16" s="170">
        <v>2200</v>
      </c>
      <c r="B16" s="39" t="s">
        <v>39</v>
      </c>
      <c r="C16" s="40"/>
      <c r="D16" s="41">
        <f>Summary!D18/12</f>
        <v>0</v>
      </c>
      <c r="E16" s="41">
        <f t="shared" ref="E16:L16" si="3">$D$16</f>
        <v>0</v>
      </c>
      <c r="F16" s="41">
        <f t="shared" si="3"/>
        <v>0</v>
      </c>
      <c r="G16" s="41">
        <f t="shared" si="3"/>
        <v>0</v>
      </c>
      <c r="H16" s="41">
        <f t="shared" si="3"/>
        <v>0</v>
      </c>
      <c r="I16" s="41">
        <f t="shared" si="3"/>
        <v>0</v>
      </c>
      <c r="J16" s="41">
        <f t="shared" si="3"/>
        <v>0</v>
      </c>
      <c r="K16" s="41">
        <f t="shared" si="3"/>
        <v>0</v>
      </c>
      <c r="L16" s="41">
        <f t="shared" si="3"/>
        <v>0</v>
      </c>
      <c r="M16" s="14"/>
      <c r="N16" s="171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21" customHeight="1" x14ac:dyDescent="0.4">
      <c r="A17" s="170">
        <v>3000</v>
      </c>
      <c r="B17" s="39" t="s">
        <v>152</v>
      </c>
      <c r="C17" s="40"/>
      <c r="D17" s="41">
        <f>Summary!D19/12</f>
        <v>0</v>
      </c>
      <c r="E17" s="41">
        <f t="shared" ref="E17:L17" si="4">$D$17</f>
        <v>0</v>
      </c>
      <c r="F17" s="41">
        <f t="shared" si="4"/>
        <v>0</v>
      </c>
      <c r="G17" s="41">
        <f t="shared" si="4"/>
        <v>0</v>
      </c>
      <c r="H17" s="41">
        <f t="shared" si="4"/>
        <v>0</v>
      </c>
      <c r="I17" s="41">
        <f t="shared" si="4"/>
        <v>0</v>
      </c>
      <c r="J17" s="41">
        <f t="shared" si="4"/>
        <v>0</v>
      </c>
      <c r="K17" s="41">
        <f t="shared" si="4"/>
        <v>0</v>
      </c>
      <c r="L17" s="41">
        <f t="shared" si="4"/>
        <v>0</v>
      </c>
      <c r="M17" s="14"/>
      <c r="N17" s="169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21" customHeight="1" x14ac:dyDescent="0.4">
      <c r="A18" s="170">
        <v>4000</v>
      </c>
      <c r="B18" s="39" t="s">
        <v>41</v>
      </c>
      <c r="C18" s="40"/>
      <c r="D18" s="41">
        <f>Summary!D20/12</f>
        <v>0</v>
      </c>
      <c r="E18" s="41">
        <f t="shared" ref="E18:L18" si="5">$D$18</f>
        <v>0</v>
      </c>
      <c r="F18" s="41">
        <f t="shared" si="5"/>
        <v>0</v>
      </c>
      <c r="G18" s="41">
        <f t="shared" si="5"/>
        <v>0</v>
      </c>
      <c r="H18" s="41">
        <f t="shared" si="5"/>
        <v>0</v>
      </c>
      <c r="I18" s="41">
        <f t="shared" si="5"/>
        <v>0</v>
      </c>
      <c r="J18" s="41">
        <f t="shared" si="5"/>
        <v>0</v>
      </c>
      <c r="K18" s="41">
        <f t="shared" si="5"/>
        <v>0</v>
      </c>
      <c r="L18" s="41">
        <f t="shared" si="5"/>
        <v>0</v>
      </c>
      <c r="M18" s="14"/>
      <c r="N18" s="171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21" customHeight="1" x14ac:dyDescent="0.4">
      <c r="A19" s="170">
        <v>5000</v>
      </c>
      <c r="B19" s="39" t="s">
        <v>42</v>
      </c>
      <c r="C19" s="40"/>
      <c r="D19" s="41">
        <f>Summary!D21/12</f>
        <v>0</v>
      </c>
      <c r="E19" s="41">
        <f t="shared" ref="E19:L19" si="6">$D$19</f>
        <v>0</v>
      </c>
      <c r="F19" s="41">
        <f t="shared" si="6"/>
        <v>0</v>
      </c>
      <c r="G19" s="41">
        <f t="shared" si="6"/>
        <v>0</v>
      </c>
      <c r="H19" s="41">
        <f t="shared" si="6"/>
        <v>0</v>
      </c>
      <c r="I19" s="41">
        <f t="shared" si="6"/>
        <v>0</v>
      </c>
      <c r="J19" s="41">
        <f t="shared" si="6"/>
        <v>0</v>
      </c>
      <c r="K19" s="41">
        <f t="shared" si="6"/>
        <v>0</v>
      </c>
      <c r="L19" s="41">
        <f t="shared" si="6"/>
        <v>0</v>
      </c>
      <c r="M19" s="14"/>
      <c r="N19" s="169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0" customHeight="1" x14ac:dyDescent="0.7">
      <c r="A20" s="172" t="s">
        <v>153</v>
      </c>
      <c r="B20" s="173"/>
      <c r="C20" s="174"/>
      <c r="D20" s="175">
        <f t="shared" ref="D20:L20" si="7">SUM(D13:D19)</f>
        <v>0</v>
      </c>
      <c r="E20" s="175">
        <f t="shared" si="7"/>
        <v>0</v>
      </c>
      <c r="F20" s="175">
        <f t="shared" si="7"/>
        <v>0</v>
      </c>
      <c r="G20" s="175">
        <f t="shared" si="7"/>
        <v>0</v>
      </c>
      <c r="H20" s="175">
        <f t="shared" si="7"/>
        <v>0</v>
      </c>
      <c r="I20" s="175">
        <f t="shared" si="7"/>
        <v>0</v>
      </c>
      <c r="J20" s="175">
        <f t="shared" si="7"/>
        <v>0</v>
      </c>
      <c r="K20" s="175">
        <f t="shared" si="7"/>
        <v>0</v>
      </c>
      <c r="L20" s="175">
        <f t="shared" si="7"/>
        <v>0</v>
      </c>
      <c r="M20" s="176"/>
      <c r="N20" s="169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0" customHeight="1" x14ac:dyDescent="0.7">
      <c r="A21" s="43" t="s">
        <v>55</v>
      </c>
      <c r="B21" s="177"/>
      <c r="C21" s="44"/>
      <c r="D21" s="175">
        <f>D20</f>
        <v>0</v>
      </c>
      <c r="E21" s="175">
        <f t="shared" ref="E21:L21" si="8">D21+E20</f>
        <v>0</v>
      </c>
      <c r="F21" s="175">
        <f t="shared" si="8"/>
        <v>0</v>
      </c>
      <c r="G21" s="175">
        <f t="shared" si="8"/>
        <v>0</v>
      </c>
      <c r="H21" s="175">
        <f t="shared" si="8"/>
        <v>0</v>
      </c>
      <c r="I21" s="175">
        <f t="shared" si="8"/>
        <v>0</v>
      </c>
      <c r="J21" s="175">
        <f t="shared" si="8"/>
        <v>0</v>
      </c>
      <c r="K21" s="175">
        <f t="shared" si="8"/>
        <v>0</v>
      </c>
      <c r="L21" s="175">
        <f t="shared" si="8"/>
        <v>0</v>
      </c>
      <c r="M21" s="14"/>
      <c r="N21" s="169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8" customHeight="1" x14ac:dyDescent="0.3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8" customHeight="1" x14ac:dyDescent="0.4">
      <c r="A23" s="281" t="s">
        <v>20</v>
      </c>
      <c r="B23" s="270"/>
      <c r="C23" s="271"/>
      <c r="D23" s="30" t="s">
        <v>56</v>
      </c>
      <c r="E23" s="30" t="s">
        <v>57</v>
      </c>
      <c r="F23" s="30" t="s">
        <v>58</v>
      </c>
      <c r="G23" s="30"/>
      <c r="H23" s="30"/>
      <c r="I23" s="30"/>
      <c r="J23" s="30"/>
      <c r="K23" s="30"/>
      <c r="L23" s="30" t="s">
        <v>23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8" customHeight="1" x14ac:dyDescent="0.4">
      <c r="A24" s="36" t="s">
        <v>28</v>
      </c>
      <c r="B24" s="281" t="s">
        <v>29</v>
      </c>
      <c r="C24" s="271"/>
      <c r="D24" s="37"/>
      <c r="E24" s="37"/>
      <c r="F24" s="37"/>
      <c r="G24" s="37"/>
      <c r="H24" s="37"/>
      <c r="I24" s="37"/>
      <c r="J24" s="37"/>
      <c r="K24" s="37"/>
      <c r="L24" s="37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21" customHeight="1" x14ac:dyDescent="0.4">
      <c r="A25" s="170">
        <v>1000</v>
      </c>
      <c r="B25" s="39" t="s">
        <v>36</v>
      </c>
      <c r="C25" s="40"/>
      <c r="D25" s="41">
        <f t="shared" ref="D25:F25" si="9">$D$13</f>
        <v>0</v>
      </c>
      <c r="E25" s="41">
        <f t="shared" si="9"/>
        <v>0</v>
      </c>
      <c r="F25" s="41">
        <f t="shared" si="9"/>
        <v>0</v>
      </c>
      <c r="G25" s="178"/>
      <c r="H25" s="178"/>
      <c r="I25" s="178"/>
      <c r="J25" s="178"/>
      <c r="K25" s="178"/>
      <c r="L25" s="178">
        <f t="shared" ref="L25:L31" si="10">SUM(D13:L13)+SUM(D25:I25)</f>
        <v>0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21" customHeight="1" x14ac:dyDescent="0.4">
      <c r="A26" s="170">
        <v>2000</v>
      </c>
      <c r="B26" s="39" t="s">
        <v>37</v>
      </c>
      <c r="C26" s="40"/>
      <c r="D26" s="41">
        <f t="shared" ref="D26:F26" si="11">$D$14</f>
        <v>0</v>
      </c>
      <c r="E26" s="41">
        <f t="shared" si="11"/>
        <v>0</v>
      </c>
      <c r="F26" s="41">
        <f t="shared" si="11"/>
        <v>0</v>
      </c>
      <c r="G26" s="178"/>
      <c r="H26" s="178"/>
      <c r="I26" s="178"/>
      <c r="J26" s="178"/>
      <c r="K26" s="178"/>
      <c r="L26" s="178">
        <f t="shared" si="10"/>
        <v>0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1" customHeight="1" x14ac:dyDescent="0.4">
      <c r="A27" s="170">
        <v>2100</v>
      </c>
      <c r="B27" s="39" t="s">
        <v>38</v>
      </c>
      <c r="C27" s="40"/>
      <c r="D27" s="41">
        <f t="shared" ref="D27:F27" si="12">$D$15</f>
        <v>0</v>
      </c>
      <c r="E27" s="41">
        <f t="shared" si="12"/>
        <v>0</v>
      </c>
      <c r="F27" s="41">
        <f t="shared" si="12"/>
        <v>0</v>
      </c>
      <c r="G27" s="178"/>
      <c r="H27" s="178"/>
      <c r="I27" s="178"/>
      <c r="J27" s="178"/>
      <c r="K27" s="178"/>
      <c r="L27" s="178">
        <f t="shared" si="10"/>
        <v>0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21" customHeight="1" x14ac:dyDescent="0.4">
      <c r="A28" s="170">
        <v>2200</v>
      </c>
      <c r="B28" s="39" t="s">
        <v>39</v>
      </c>
      <c r="C28" s="40"/>
      <c r="D28" s="41">
        <f t="shared" ref="D28:F28" si="13">$D$16</f>
        <v>0</v>
      </c>
      <c r="E28" s="41">
        <f t="shared" si="13"/>
        <v>0</v>
      </c>
      <c r="F28" s="41">
        <f t="shared" si="13"/>
        <v>0</v>
      </c>
      <c r="G28" s="178"/>
      <c r="H28" s="178"/>
      <c r="I28" s="178"/>
      <c r="J28" s="178"/>
      <c r="K28" s="178"/>
      <c r="L28" s="178">
        <f t="shared" si="10"/>
        <v>0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21" customHeight="1" x14ac:dyDescent="0.4">
      <c r="A29" s="170">
        <v>3000</v>
      </c>
      <c r="B29" s="39" t="s">
        <v>152</v>
      </c>
      <c r="C29" s="40"/>
      <c r="D29" s="41">
        <f t="shared" ref="D29:F29" si="14">$D$17</f>
        <v>0</v>
      </c>
      <c r="E29" s="41">
        <f t="shared" si="14"/>
        <v>0</v>
      </c>
      <c r="F29" s="41">
        <f t="shared" si="14"/>
        <v>0</v>
      </c>
      <c r="G29" s="178"/>
      <c r="H29" s="178"/>
      <c r="I29" s="178"/>
      <c r="J29" s="178"/>
      <c r="K29" s="178"/>
      <c r="L29" s="178">
        <f t="shared" si="10"/>
        <v>0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21" customHeight="1" x14ac:dyDescent="0.4">
      <c r="A30" s="170">
        <v>4000</v>
      </c>
      <c r="B30" s="39" t="s">
        <v>41</v>
      </c>
      <c r="C30" s="40"/>
      <c r="D30" s="41">
        <f t="shared" ref="D30:F30" si="15">$D$18</f>
        <v>0</v>
      </c>
      <c r="E30" s="41">
        <f t="shared" si="15"/>
        <v>0</v>
      </c>
      <c r="F30" s="41">
        <f t="shared" si="15"/>
        <v>0</v>
      </c>
      <c r="G30" s="178"/>
      <c r="H30" s="178"/>
      <c r="I30" s="178"/>
      <c r="J30" s="178"/>
      <c r="K30" s="178"/>
      <c r="L30" s="178">
        <f t="shared" si="10"/>
        <v>0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21" customHeight="1" x14ac:dyDescent="0.4">
      <c r="A31" s="170">
        <v>5000</v>
      </c>
      <c r="B31" s="39" t="s">
        <v>42</v>
      </c>
      <c r="C31" s="40"/>
      <c r="D31" s="41">
        <f t="shared" ref="D31:F31" si="16">$D$19</f>
        <v>0</v>
      </c>
      <c r="E31" s="41">
        <f t="shared" si="16"/>
        <v>0</v>
      </c>
      <c r="F31" s="41">
        <f t="shared" si="16"/>
        <v>0</v>
      </c>
      <c r="G31" s="178"/>
      <c r="H31" s="178"/>
      <c r="I31" s="178"/>
      <c r="J31" s="178"/>
      <c r="K31" s="178"/>
      <c r="L31" s="178">
        <f t="shared" si="10"/>
        <v>0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0" customHeight="1" x14ac:dyDescent="0.7">
      <c r="A32" s="172" t="s">
        <v>153</v>
      </c>
      <c r="B32" s="173"/>
      <c r="C32" s="174"/>
      <c r="D32" s="179">
        <f t="shared" ref="D32:I32" si="17">SUM(D25:D31)</f>
        <v>0</v>
      </c>
      <c r="E32" s="179">
        <f t="shared" si="17"/>
        <v>0</v>
      </c>
      <c r="F32" s="179">
        <f t="shared" si="17"/>
        <v>0</v>
      </c>
      <c r="G32" s="179">
        <f t="shared" si="17"/>
        <v>0</v>
      </c>
      <c r="H32" s="179">
        <f t="shared" si="17"/>
        <v>0</v>
      </c>
      <c r="I32" s="179">
        <f t="shared" si="17"/>
        <v>0</v>
      </c>
      <c r="J32" s="180"/>
      <c r="K32" s="180"/>
      <c r="L32" s="179">
        <f>SUM(L25:L31)</f>
        <v>0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0" customHeight="1" x14ac:dyDescent="0.7">
      <c r="A33" s="43" t="s">
        <v>55</v>
      </c>
      <c r="B33" s="177"/>
      <c r="C33" s="44"/>
      <c r="D33" s="181">
        <f>L21+D32</f>
        <v>0</v>
      </c>
      <c r="E33" s="181">
        <f t="shared" ref="E33:F33" si="18">D33+E32</f>
        <v>0</v>
      </c>
      <c r="F33" s="181">
        <f t="shared" si="18"/>
        <v>0</v>
      </c>
      <c r="G33" s="181">
        <f>O21+G32</f>
        <v>0</v>
      </c>
      <c r="H33" s="181">
        <f t="shared" ref="H33:I33" si="19">G33+H32</f>
        <v>0</v>
      </c>
      <c r="I33" s="181">
        <f t="shared" si="19"/>
        <v>0</v>
      </c>
      <c r="J33" s="182"/>
      <c r="K33" s="182"/>
      <c r="L33" s="181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 customHeight="1" x14ac:dyDescent="0.35">
      <c r="A34" s="57" t="s">
        <v>154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 customHeight="1" x14ac:dyDescent="0.35">
      <c r="A35" s="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customHeight="1" x14ac:dyDescent="0.3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 customHeight="1" x14ac:dyDescent="0.3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 customHeight="1" x14ac:dyDescent="0.3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 customHeight="1" x14ac:dyDescent="0.3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 customHeight="1" x14ac:dyDescent="0.3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 customHeight="1" x14ac:dyDescent="0.3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 customHeight="1" x14ac:dyDescent="0.3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 customHeight="1" x14ac:dyDescent="0.3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 customHeight="1" x14ac:dyDescent="0.3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 customHeight="1" x14ac:dyDescent="0.3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 customHeight="1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 customHeight="1" x14ac:dyDescent="0.3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 customHeight="1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 customHeight="1" x14ac:dyDescent="0.3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 customHeight="1" x14ac:dyDescent="0.3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 customHeight="1" x14ac:dyDescent="0.3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 customHeight="1" x14ac:dyDescent="0.3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 customHeight="1" x14ac:dyDescent="0.3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 customHeight="1" x14ac:dyDescent="0.3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 customHeight="1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 customHeight="1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 customHeight="1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 customHeight="1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 customHeight="1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 customHeight="1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 customHeight="1" x14ac:dyDescent="0.3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 customHeight="1" x14ac:dyDescent="0.3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 customHeight="1" x14ac:dyDescent="0.3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 customHeight="1" x14ac:dyDescent="0.3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 customHeight="1" x14ac:dyDescent="0.3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 customHeight="1" x14ac:dyDescent="0.3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 customHeight="1" x14ac:dyDescent="0.3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 customHeight="1" x14ac:dyDescent="0.3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 customHeight="1" x14ac:dyDescent="0.3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 customHeight="1" x14ac:dyDescent="0.3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 customHeight="1" x14ac:dyDescent="0.3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 customHeight="1" x14ac:dyDescent="0.3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 customHeight="1" x14ac:dyDescent="0.3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customHeight="1" x14ac:dyDescent="0.3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 customHeight="1" x14ac:dyDescent="0.3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 customHeight="1" x14ac:dyDescent="0.3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 customHeight="1" x14ac:dyDescent="0.3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 customHeight="1" x14ac:dyDescent="0.3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 customHeight="1" x14ac:dyDescent="0.3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 customHeight="1" x14ac:dyDescent="0.3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 customHeight="1" x14ac:dyDescent="0.3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 customHeight="1" x14ac:dyDescent="0.3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 customHeight="1" x14ac:dyDescent="0.3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 customHeight="1" x14ac:dyDescent="0.3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 customHeight="1" x14ac:dyDescent="0.3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 customHeight="1" x14ac:dyDescent="0.3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 customHeight="1" x14ac:dyDescent="0.3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 customHeight="1" x14ac:dyDescent="0.3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 customHeight="1" x14ac:dyDescent="0.3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 customHeight="1" x14ac:dyDescent="0.3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 customHeight="1" x14ac:dyDescent="0.3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 customHeight="1" x14ac:dyDescent="0.3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 customHeight="1" x14ac:dyDescent="0.3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 customHeight="1" x14ac:dyDescent="0.3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 customHeight="1" x14ac:dyDescent="0.3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 customHeight="1" x14ac:dyDescent="0.3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 customHeight="1" x14ac:dyDescent="0.3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 customHeight="1" x14ac:dyDescent="0.3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customHeight="1" x14ac:dyDescent="0.3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 customHeight="1" x14ac:dyDescent="0.3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 customHeight="1" x14ac:dyDescent="0.3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 customHeight="1" x14ac:dyDescent="0.3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 customHeight="1" x14ac:dyDescent="0.3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customHeight="1" x14ac:dyDescent="0.3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 customHeight="1" x14ac:dyDescent="0.3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 customHeight="1" x14ac:dyDescent="0.3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 customHeight="1" x14ac:dyDescent="0.3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 customHeight="1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 customHeight="1" x14ac:dyDescent="0.3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 customHeight="1" x14ac:dyDescent="0.3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 customHeight="1" x14ac:dyDescent="0.3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 customHeight="1" x14ac:dyDescent="0.3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 customHeight="1" x14ac:dyDescent="0.3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 customHeight="1" x14ac:dyDescent="0.3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 customHeight="1" x14ac:dyDescent="0.3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 customHeight="1" x14ac:dyDescent="0.3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 customHeight="1" x14ac:dyDescent="0.3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 customHeight="1" x14ac:dyDescent="0.3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 customHeight="1" x14ac:dyDescent="0.3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 customHeight="1" x14ac:dyDescent="0.3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 customHeight="1" x14ac:dyDescent="0.3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 customHeight="1" x14ac:dyDescent="0.3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 customHeight="1" x14ac:dyDescent="0.3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 customHeight="1" x14ac:dyDescent="0.3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 customHeight="1" x14ac:dyDescent="0.3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 customHeight="1" x14ac:dyDescent="0.3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customHeight="1" x14ac:dyDescent="0.3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 customHeight="1" x14ac:dyDescent="0.3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 customHeight="1" x14ac:dyDescent="0.3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 customHeight="1" x14ac:dyDescent="0.3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 customHeight="1" x14ac:dyDescent="0.3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 customHeight="1" x14ac:dyDescent="0.3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 customHeight="1" x14ac:dyDescent="0.3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customHeight="1" x14ac:dyDescent="0.3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 customHeight="1" x14ac:dyDescent="0.3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 customHeight="1" x14ac:dyDescent="0.3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 customHeight="1" x14ac:dyDescent="0.3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 customHeight="1" x14ac:dyDescent="0.3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 customHeight="1" x14ac:dyDescent="0.3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 customHeight="1" x14ac:dyDescent="0.3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 customHeight="1" x14ac:dyDescent="0.3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 customHeight="1" x14ac:dyDescent="0.3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 customHeight="1" x14ac:dyDescent="0.3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 customHeight="1" x14ac:dyDescent="0.3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 customHeight="1" x14ac:dyDescent="0.3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 customHeight="1" x14ac:dyDescent="0.3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 customHeight="1" x14ac:dyDescent="0.3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 customHeight="1" x14ac:dyDescent="0.3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 customHeight="1" x14ac:dyDescent="0.3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 customHeight="1" x14ac:dyDescent="0.3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 customHeight="1" x14ac:dyDescent="0.3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 customHeight="1" x14ac:dyDescent="0.3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 customHeight="1" x14ac:dyDescent="0.3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 customHeight="1" x14ac:dyDescent="0.3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 customHeight="1" x14ac:dyDescent="0.3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 customHeight="1" x14ac:dyDescent="0.3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 customHeight="1" x14ac:dyDescent="0.3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customHeight="1" x14ac:dyDescent="0.3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 customHeight="1" x14ac:dyDescent="0.3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 customHeight="1" x14ac:dyDescent="0.3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 customHeight="1" x14ac:dyDescent="0.3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 customHeight="1" x14ac:dyDescent="0.3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 customHeight="1" x14ac:dyDescent="0.3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customHeight="1" x14ac:dyDescent="0.3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customHeight="1" x14ac:dyDescent="0.3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 customHeight="1" x14ac:dyDescent="0.3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 customHeight="1" x14ac:dyDescent="0.3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 customHeight="1" x14ac:dyDescent="0.3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 customHeight="1" x14ac:dyDescent="0.3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 customHeight="1" x14ac:dyDescent="0.3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 customHeight="1" x14ac:dyDescent="0.3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 customHeight="1" x14ac:dyDescent="0.3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 customHeight="1" x14ac:dyDescent="0.3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 customHeight="1" x14ac:dyDescent="0.3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 customHeight="1" x14ac:dyDescent="0.3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 customHeight="1" x14ac:dyDescent="0.3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 customHeight="1" x14ac:dyDescent="0.3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 customHeight="1" x14ac:dyDescent="0.3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 customHeight="1" x14ac:dyDescent="0.3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 customHeight="1" x14ac:dyDescent="0.3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 customHeight="1" x14ac:dyDescent="0.3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 customHeight="1" x14ac:dyDescent="0.3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 customHeight="1" x14ac:dyDescent="0.3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 customHeight="1" x14ac:dyDescent="0.3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 customHeight="1" x14ac:dyDescent="0.3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 customHeight="1" x14ac:dyDescent="0.3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 customHeight="1" x14ac:dyDescent="0.3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 customHeight="1" x14ac:dyDescent="0.3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 customHeight="1" x14ac:dyDescent="0.3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 customHeight="1" x14ac:dyDescent="0.3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 customHeight="1" x14ac:dyDescent="0.3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 customHeight="1" x14ac:dyDescent="0.3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 customHeight="1" x14ac:dyDescent="0.3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customHeight="1" x14ac:dyDescent="0.3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 customHeight="1" x14ac:dyDescent="0.3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 customHeight="1" x14ac:dyDescent="0.3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 customHeight="1" x14ac:dyDescent="0.3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 customHeight="1" x14ac:dyDescent="0.3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 customHeight="1" x14ac:dyDescent="0.3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customHeight="1" x14ac:dyDescent="0.3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 customHeight="1" x14ac:dyDescent="0.3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 customHeight="1" x14ac:dyDescent="0.3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 customHeight="1" x14ac:dyDescent="0.3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 customHeight="1" x14ac:dyDescent="0.3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 customHeight="1" x14ac:dyDescent="0.3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 customHeight="1" x14ac:dyDescent="0.3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 customHeight="1" x14ac:dyDescent="0.3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 customHeight="1" x14ac:dyDescent="0.3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 customHeight="1" x14ac:dyDescent="0.3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 customHeight="1" x14ac:dyDescent="0.3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 customHeight="1" x14ac:dyDescent="0.3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 customHeight="1" x14ac:dyDescent="0.3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 customHeight="1" x14ac:dyDescent="0.3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 customHeight="1" x14ac:dyDescent="0.3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 customHeight="1" x14ac:dyDescent="0.3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 customHeight="1" x14ac:dyDescent="0.3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 customHeight="1" x14ac:dyDescent="0.3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 customHeight="1" x14ac:dyDescent="0.3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 customHeight="1" x14ac:dyDescent="0.3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 customHeight="1" x14ac:dyDescent="0.3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 customHeight="1" x14ac:dyDescent="0.3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customHeight="1" x14ac:dyDescent="0.3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customHeight="1" x14ac:dyDescent="0.3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customHeight="1" x14ac:dyDescent="0.3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customHeight="1" x14ac:dyDescent="0.3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customHeight="1" x14ac:dyDescent="0.3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customHeight="1" x14ac:dyDescent="0.3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customHeight="1" x14ac:dyDescent="0.3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customHeight="1" x14ac:dyDescent="0.3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customHeight="1" x14ac:dyDescent="0.3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 customHeight="1" x14ac:dyDescent="0.3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 customHeight="1" x14ac:dyDescent="0.3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 customHeight="1" x14ac:dyDescent="0.3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 customHeight="1" x14ac:dyDescent="0.3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A23:C23"/>
    <mergeCell ref="B24:C24"/>
    <mergeCell ref="A1:L1"/>
    <mergeCell ref="A2:L2"/>
    <mergeCell ref="C4:G4"/>
    <mergeCell ref="A11:C11"/>
    <mergeCell ref="B12:C12"/>
  </mergeCells>
  <printOptions horizontalCentered="1"/>
  <pageMargins left="0.5" right="0.5" top="1" bottom="0.75" header="0" footer="0"/>
  <pageSetup orientation="landscape"/>
  <headerFooter>
    <oddHeader>&amp;R&amp;D, &amp;T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opLeftCell="A3" workbookViewId="0">
      <selection sqref="A1:I1"/>
    </sheetView>
  </sheetViews>
  <sheetFormatPr defaultColWidth="12.59765625" defaultRowHeight="15" customHeight="1" x14ac:dyDescent="0.35"/>
  <cols>
    <col min="1" max="1" width="13.59765625" customWidth="1"/>
    <col min="2" max="2" width="27.86328125" customWidth="1"/>
    <col min="3" max="3" width="17.86328125" customWidth="1"/>
    <col min="4" max="4" width="10.86328125" customWidth="1"/>
    <col min="5" max="5" width="24.265625" customWidth="1"/>
    <col min="6" max="6" width="11.59765625" customWidth="1"/>
    <col min="7" max="7" width="16.3984375" customWidth="1"/>
    <col min="8" max="8" width="9.59765625" customWidth="1"/>
    <col min="9" max="9" width="76.1328125" customWidth="1"/>
    <col min="10" max="10" width="10.86328125" hidden="1" customWidth="1"/>
    <col min="11" max="26" width="8.73046875" customWidth="1"/>
  </cols>
  <sheetData>
    <row r="1" spans="1:26" ht="25.5" customHeight="1" x14ac:dyDescent="0.45">
      <c r="A1" s="308" t="s">
        <v>155</v>
      </c>
      <c r="B1" s="309"/>
      <c r="C1" s="309"/>
      <c r="D1" s="309"/>
      <c r="E1" s="309"/>
      <c r="F1" s="309"/>
      <c r="G1" s="309"/>
      <c r="H1" s="309"/>
      <c r="I1" s="310"/>
      <c r="J1" s="183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18" customHeight="1" x14ac:dyDescent="0.35">
      <c r="A2" s="311" t="s">
        <v>156</v>
      </c>
      <c r="B2" s="312"/>
      <c r="C2" s="312"/>
      <c r="D2" s="313"/>
      <c r="E2" s="314" t="s">
        <v>157</v>
      </c>
      <c r="F2" s="312"/>
      <c r="G2" s="312"/>
      <c r="H2" s="312"/>
      <c r="I2" s="315"/>
      <c r="J2" s="185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1" customHeight="1" x14ac:dyDescent="0.35">
      <c r="A3" s="316" t="s">
        <v>158</v>
      </c>
      <c r="B3" s="264"/>
      <c r="C3" s="264"/>
      <c r="D3" s="265"/>
      <c r="E3" s="317" t="s">
        <v>159</v>
      </c>
      <c r="F3" s="318"/>
      <c r="G3" s="318"/>
      <c r="H3" s="318"/>
      <c r="I3" s="319"/>
      <c r="J3" s="18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3.5" customHeight="1" x14ac:dyDescent="0.35">
      <c r="A4" s="320" t="s">
        <v>160</v>
      </c>
      <c r="B4" s="271"/>
      <c r="C4" s="186" t="s">
        <v>161</v>
      </c>
      <c r="D4" s="186" t="s">
        <v>162</v>
      </c>
      <c r="E4" s="186" t="s">
        <v>163</v>
      </c>
      <c r="F4" s="186" t="s">
        <v>164</v>
      </c>
      <c r="G4" s="186" t="s">
        <v>165</v>
      </c>
      <c r="H4" s="187" t="s">
        <v>166</v>
      </c>
      <c r="I4" s="188" t="s">
        <v>167</v>
      </c>
      <c r="J4" s="189" t="s">
        <v>166</v>
      </c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</row>
    <row r="5" spans="1:26" ht="24" customHeight="1" x14ac:dyDescent="0.35">
      <c r="A5" s="322" t="s">
        <v>168</v>
      </c>
      <c r="B5" s="323"/>
      <c r="C5" s="303" t="s">
        <v>169</v>
      </c>
      <c r="D5" s="271"/>
      <c r="E5" s="304" t="s">
        <v>170</v>
      </c>
      <c r="F5" s="271"/>
      <c r="G5" s="305" t="s">
        <v>171</v>
      </c>
      <c r="H5" s="307" t="s">
        <v>172</v>
      </c>
      <c r="I5" s="321" t="s">
        <v>173</v>
      </c>
      <c r="J5" s="189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</row>
    <row r="6" spans="1:26" ht="44.25" customHeight="1" x14ac:dyDescent="0.35">
      <c r="A6" s="324"/>
      <c r="B6" s="275"/>
      <c r="C6" s="191" t="s">
        <v>174</v>
      </c>
      <c r="D6" s="192" t="s">
        <v>175</v>
      </c>
      <c r="E6" s="191" t="s">
        <v>176</v>
      </c>
      <c r="F6" s="192" t="s">
        <v>175</v>
      </c>
      <c r="G6" s="306"/>
      <c r="H6" s="306"/>
      <c r="I6" s="306"/>
      <c r="J6" s="193" t="s">
        <v>177</v>
      </c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</row>
    <row r="7" spans="1:26" ht="13.15" x14ac:dyDescent="0.35">
      <c r="A7" s="300" t="s">
        <v>178</v>
      </c>
      <c r="B7" s="271"/>
      <c r="C7" s="195"/>
      <c r="D7" s="196"/>
      <c r="E7" s="195"/>
      <c r="F7" s="196"/>
      <c r="G7" s="197"/>
      <c r="H7" s="197"/>
      <c r="I7" s="198"/>
      <c r="J7" s="193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</row>
    <row r="8" spans="1:26" x14ac:dyDescent="0.35">
      <c r="A8" s="301" t="s">
        <v>179</v>
      </c>
      <c r="B8" s="271"/>
      <c r="C8" s="199"/>
      <c r="D8" s="200">
        <f t="shared" ref="D8:D9" si="0">C8/$C$30</f>
        <v>0</v>
      </c>
      <c r="E8" s="199">
        <f>'Detail (2)'!E18</f>
        <v>0</v>
      </c>
      <c r="F8" s="200" t="e">
        <f t="shared" ref="F8:F9" si="1">E8/$E$30</f>
        <v>#DIV/0!</v>
      </c>
      <c r="G8" s="201">
        <f t="shared" ref="G8:G9" si="2">E8-C8</f>
        <v>0</v>
      </c>
      <c r="H8" s="200" t="e">
        <f t="shared" ref="H8:H9" si="3">(E8-C8)/C8</f>
        <v>#DIV/0!</v>
      </c>
      <c r="I8" s="202"/>
      <c r="J8" s="203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4">
      <c r="A9" s="302" t="s">
        <v>180</v>
      </c>
      <c r="B9" s="271"/>
      <c r="C9" s="199"/>
      <c r="D9" s="200">
        <f t="shared" si="0"/>
        <v>0</v>
      </c>
      <c r="E9" s="199">
        <f>'Detail (2)'!E19</f>
        <v>0</v>
      </c>
      <c r="F9" s="200" t="e">
        <f t="shared" si="1"/>
        <v>#DIV/0!</v>
      </c>
      <c r="G9" s="201">
        <f t="shared" si="2"/>
        <v>0</v>
      </c>
      <c r="H9" s="200" t="e">
        <f t="shared" si="3"/>
        <v>#DIV/0!</v>
      </c>
      <c r="I9" s="204"/>
      <c r="J9" s="203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4">
      <c r="A10" s="295" t="s">
        <v>99</v>
      </c>
      <c r="B10" s="271"/>
      <c r="C10" s="205"/>
      <c r="D10" s="206"/>
      <c r="E10" s="205"/>
      <c r="F10" s="206"/>
      <c r="G10" s="207"/>
      <c r="H10" s="206"/>
      <c r="I10" s="208"/>
      <c r="J10" s="203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47.25" customHeight="1" x14ac:dyDescent="0.4">
      <c r="A11" s="273" t="str">
        <f>'Detail (2)'!A22</f>
        <v>Outreach</v>
      </c>
      <c r="B11" s="271"/>
      <c r="C11" s="209"/>
      <c r="D11" s="200">
        <f t="shared" ref="D11:D19" si="4">C11/$C$30</f>
        <v>0</v>
      </c>
      <c r="E11" s="199">
        <f>'Detail (2)'!E22</f>
        <v>0</v>
      </c>
      <c r="F11" s="200" t="e">
        <f t="shared" ref="F11:F19" si="5">E11/$E$30</f>
        <v>#DIV/0!</v>
      </c>
      <c r="G11" s="201">
        <f t="shared" ref="G11:G19" si="6">E11-C11</f>
        <v>0</v>
      </c>
      <c r="H11" s="200" t="e">
        <f t="shared" ref="H11:H19" si="7">(E11-C11)/C11</f>
        <v>#DIV/0!</v>
      </c>
      <c r="I11" s="210"/>
      <c r="J11" s="203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4">
      <c r="A12" s="273" t="str">
        <f>'Detail (2)'!A23</f>
        <v>Rent</v>
      </c>
      <c r="B12" s="271"/>
      <c r="C12" s="209"/>
      <c r="D12" s="200">
        <f t="shared" si="4"/>
        <v>0</v>
      </c>
      <c r="E12" s="199">
        <f>'Detail (2)'!E23</f>
        <v>0</v>
      </c>
      <c r="F12" s="200" t="e">
        <f t="shared" si="5"/>
        <v>#DIV/0!</v>
      </c>
      <c r="G12" s="201">
        <f t="shared" si="6"/>
        <v>0</v>
      </c>
      <c r="H12" s="200" t="e">
        <f t="shared" si="7"/>
        <v>#DIV/0!</v>
      </c>
      <c r="I12" s="211"/>
      <c r="J12" s="203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4">
      <c r="A13" s="273" t="str">
        <f>'Detail (2)'!A24</f>
        <v>Software &amp; Licensing</v>
      </c>
      <c r="B13" s="271"/>
      <c r="C13" s="209"/>
      <c r="D13" s="200">
        <f t="shared" si="4"/>
        <v>0</v>
      </c>
      <c r="E13" s="199">
        <f>'Detail (2)'!E24</f>
        <v>0</v>
      </c>
      <c r="F13" s="200" t="e">
        <f t="shared" si="5"/>
        <v>#DIV/0!</v>
      </c>
      <c r="G13" s="201">
        <f t="shared" si="6"/>
        <v>0</v>
      </c>
      <c r="H13" s="200" t="e">
        <f t="shared" si="7"/>
        <v>#DIV/0!</v>
      </c>
      <c r="I13" s="212"/>
      <c r="J13" s="20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4">
      <c r="A14" s="273">
        <f>'Detail (2)'!A25</f>
        <v>0</v>
      </c>
      <c r="B14" s="271"/>
      <c r="C14" s="209"/>
      <c r="D14" s="200">
        <f t="shared" si="4"/>
        <v>0</v>
      </c>
      <c r="E14" s="199">
        <f>'Detail (2)'!E25</f>
        <v>0</v>
      </c>
      <c r="F14" s="200" t="e">
        <f t="shared" si="5"/>
        <v>#DIV/0!</v>
      </c>
      <c r="G14" s="201">
        <f t="shared" si="6"/>
        <v>0</v>
      </c>
      <c r="H14" s="200" t="e">
        <f t="shared" si="7"/>
        <v>#DIV/0!</v>
      </c>
      <c r="I14" s="211"/>
      <c r="J14" s="203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4">
      <c r="A15" s="273">
        <f>'Detail (2)'!A26</f>
        <v>0</v>
      </c>
      <c r="B15" s="271"/>
      <c r="C15" s="209"/>
      <c r="D15" s="200">
        <f t="shared" si="4"/>
        <v>0</v>
      </c>
      <c r="E15" s="199">
        <f>'Detail (2)'!E26</f>
        <v>0</v>
      </c>
      <c r="F15" s="200" t="e">
        <f t="shared" si="5"/>
        <v>#DIV/0!</v>
      </c>
      <c r="G15" s="201">
        <f t="shared" si="6"/>
        <v>0</v>
      </c>
      <c r="H15" s="200" t="e">
        <f t="shared" si="7"/>
        <v>#DIV/0!</v>
      </c>
      <c r="I15" s="213"/>
      <c r="J15" s="203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4">
      <c r="A16" s="273">
        <f>'Detail (2)'!A27</f>
        <v>0</v>
      </c>
      <c r="B16" s="271"/>
      <c r="C16" s="209"/>
      <c r="D16" s="200">
        <f t="shared" si="4"/>
        <v>0</v>
      </c>
      <c r="E16" s="199">
        <f>'Detail (2)'!E27</f>
        <v>0</v>
      </c>
      <c r="F16" s="200" t="e">
        <f t="shared" si="5"/>
        <v>#DIV/0!</v>
      </c>
      <c r="G16" s="201">
        <f t="shared" si="6"/>
        <v>0</v>
      </c>
      <c r="H16" s="200" t="e">
        <f t="shared" si="7"/>
        <v>#DIV/0!</v>
      </c>
      <c r="I16" s="213"/>
      <c r="J16" s="20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4">
      <c r="A17" s="273">
        <f>'Detail (2)'!A28</f>
        <v>0</v>
      </c>
      <c r="B17" s="271"/>
      <c r="C17" s="209"/>
      <c r="D17" s="200">
        <f t="shared" si="4"/>
        <v>0</v>
      </c>
      <c r="E17" s="199">
        <f>'Detail (2)'!E28</f>
        <v>0</v>
      </c>
      <c r="F17" s="200" t="e">
        <f t="shared" si="5"/>
        <v>#DIV/0!</v>
      </c>
      <c r="G17" s="201">
        <f t="shared" si="6"/>
        <v>0</v>
      </c>
      <c r="H17" s="200" t="e">
        <f t="shared" si="7"/>
        <v>#DIV/0!</v>
      </c>
      <c r="I17" s="213"/>
      <c r="J17" s="203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4">
      <c r="A18" s="273">
        <f>'Detail (2)'!A29</f>
        <v>0</v>
      </c>
      <c r="B18" s="271"/>
      <c r="C18" s="209"/>
      <c r="D18" s="200">
        <f t="shared" si="4"/>
        <v>0</v>
      </c>
      <c r="E18" s="199">
        <f>'Detail (2)'!E29</f>
        <v>0</v>
      </c>
      <c r="F18" s="200" t="e">
        <f t="shared" si="5"/>
        <v>#DIV/0!</v>
      </c>
      <c r="G18" s="201">
        <f t="shared" si="6"/>
        <v>0</v>
      </c>
      <c r="H18" s="200" t="e">
        <f t="shared" si="7"/>
        <v>#DIV/0!</v>
      </c>
      <c r="I18" s="213"/>
      <c r="J18" s="203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4">
      <c r="A19" s="273">
        <f>'Detail (2)'!A30</f>
        <v>0</v>
      </c>
      <c r="B19" s="271"/>
      <c r="C19" s="209"/>
      <c r="D19" s="200">
        <f t="shared" si="4"/>
        <v>0</v>
      </c>
      <c r="E19" s="199">
        <f>'Detail (2)'!E26</f>
        <v>0</v>
      </c>
      <c r="F19" s="200" t="e">
        <f t="shared" si="5"/>
        <v>#DIV/0!</v>
      </c>
      <c r="G19" s="201">
        <f t="shared" si="6"/>
        <v>0</v>
      </c>
      <c r="H19" s="200" t="e">
        <f t="shared" si="7"/>
        <v>#DIV/0!</v>
      </c>
      <c r="I19" s="212"/>
      <c r="J19" s="203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4">
      <c r="A20" s="214" t="s">
        <v>181</v>
      </c>
      <c r="B20" s="215"/>
      <c r="C20" s="205"/>
      <c r="D20" s="206"/>
      <c r="E20" s="205"/>
      <c r="F20" s="206"/>
      <c r="G20" s="207"/>
      <c r="H20" s="206"/>
      <c r="I20" s="208"/>
      <c r="J20" s="203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48" customHeight="1" x14ac:dyDescent="0.4">
      <c r="A21" s="298" t="str">
        <f>'Detail (2)'!A33</f>
        <v>Program Supplies</v>
      </c>
      <c r="B21" s="271"/>
      <c r="C21" s="124"/>
      <c r="D21" s="200">
        <f>C21/$C$30</f>
        <v>0</v>
      </c>
      <c r="E21" s="199">
        <f>'Detail (2)'!E33</f>
        <v>0</v>
      </c>
      <c r="F21" s="200" t="e">
        <f>E21/$E$30</f>
        <v>#DIV/0!</v>
      </c>
      <c r="G21" s="201">
        <f>E21-C21</f>
        <v>0</v>
      </c>
      <c r="H21" s="200" t="e">
        <f>(E21-C21)/C21</f>
        <v>#DIV/0!</v>
      </c>
      <c r="I21" s="210"/>
      <c r="J21" s="203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customHeight="1" x14ac:dyDescent="0.4">
      <c r="A22" s="216" t="s">
        <v>182</v>
      </c>
      <c r="B22" s="217"/>
      <c r="C22" s="205"/>
      <c r="D22" s="206"/>
      <c r="E22" s="205"/>
      <c r="F22" s="206"/>
      <c r="G22" s="207"/>
      <c r="H22" s="206"/>
      <c r="I22" s="208"/>
      <c r="J22" s="203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customHeight="1" x14ac:dyDescent="0.4">
      <c r="A23" s="218" t="str">
        <f>'Detail (2)'!A37</f>
        <v>Contract &amp; Professional Services</v>
      </c>
      <c r="B23" s="219"/>
      <c r="C23" s="124"/>
      <c r="D23" s="200">
        <f>C23/$C$30</f>
        <v>0</v>
      </c>
      <c r="E23" s="199">
        <f>'Detail (2)'!E37</f>
        <v>0</v>
      </c>
      <c r="F23" s="200" t="e">
        <f>E23/$E$30</f>
        <v>#DIV/0!</v>
      </c>
      <c r="G23" s="201">
        <f>E23-C23</f>
        <v>0</v>
      </c>
      <c r="H23" s="200" t="e">
        <f>(E23-C23)/C23</f>
        <v>#DIV/0!</v>
      </c>
      <c r="I23" s="220"/>
      <c r="J23" s="20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75" customHeight="1" x14ac:dyDescent="0.35">
      <c r="A24" s="216" t="s">
        <v>183</v>
      </c>
      <c r="B24" s="217"/>
      <c r="C24" s="205"/>
      <c r="D24" s="206"/>
      <c r="E24" s="205"/>
      <c r="F24" s="206"/>
      <c r="G24" s="207"/>
      <c r="H24" s="206"/>
      <c r="I24" s="221"/>
      <c r="J24" s="203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75" customHeight="1" x14ac:dyDescent="0.35">
      <c r="A25" s="298"/>
      <c r="B25" s="271"/>
      <c r="C25" s="199"/>
      <c r="D25" s="200">
        <f>C25/$C$30</f>
        <v>0</v>
      </c>
      <c r="E25" s="199">
        <f>'Detail (2)'!E42</f>
        <v>0</v>
      </c>
      <c r="F25" s="200" t="e">
        <f>E25/$E$30</f>
        <v>#DIV/0!</v>
      </c>
      <c r="G25" s="201">
        <f>E25-C25</f>
        <v>0</v>
      </c>
      <c r="H25" s="200" t="e">
        <f>(E25-C25)/C25</f>
        <v>#DIV/0!</v>
      </c>
      <c r="I25" s="222"/>
      <c r="J25" s="203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75" customHeight="1" x14ac:dyDescent="0.35">
      <c r="A26" s="295" t="s">
        <v>184</v>
      </c>
      <c r="B26" s="271"/>
      <c r="C26" s="205"/>
      <c r="D26" s="206"/>
      <c r="E26" s="205"/>
      <c r="F26" s="206"/>
      <c r="G26" s="207"/>
      <c r="H26" s="206"/>
      <c r="I26" s="221"/>
      <c r="J26" s="203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75" customHeight="1" x14ac:dyDescent="0.4">
      <c r="A27" s="299" t="str">
        <f>'Detail (2)'!A45</f>
        <v>Fiscal sponsor indirect cost rate: %</v>
      </c>
      <c r="B27" s="271"/>
      <c r="C27" s="124"/>
      <c r="D27" s="200">
        <f>C27/$C$30</f>
        <v>0</v>
      </c>
      <c r="E27" s="199">
        <f>'Detail (2)'!E45</f>
        <v>0</v>
      </c>
      <c r="F27" s="200" t="e">
        <f>E27/$E$30</f>
        <v>#DIV/0!</v>
      </c>
      <c r="G27" s="201">
        <f>E27-C27</f>
        <v>0</v>
      </c>
      <c r="H27" s="200" t="e">
        <f>(E27-C27)/C27</f>
        <v>#DIV/0!</v>
      </c>
      <c r="I27" s="222"/>
      <c r="J27" s="203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75" customHeight="1" x14ac:dyDescent="0.35">
      <c r="A28" s="295" t="s">
        <v>185</v>
      </c>
      <c r="B28" s="271"/>
      <c r="C28" s="205"/>
      <c r="D28" s="206"/>
      <c r="E28" s="205"/>
      <c r="F28" s="206"/>
      <c r="G28" s="207"/>
      <c r="H28" s="206"/>
      <c r="I28" s="221"/>
      <c r="J28" s="203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75" customHeight="1" x14ac:dyDescent="0.4">
      <c r="A29" s="296"/>
      <c r="B29" s="271"/>
      <c r="C29" s="199"/>
      <c r="D29" s="200"/>
      <c r="E29" s="199"/>
      <c r="F29" s="200"/>
      <c r="G29" s="201"/>
      <c r="H29" s="200"/>
      <c r="I29" s="223"/>
      <c r="J29" s="203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2.75" customHeight="1" x14ac:dyDescent="0.35">
      <c r="A30" s="297" t="s">
        <v>186</v>
      </c>
      <c r="B30" s="271"/>
      <c r="C30" s="199">
        <v>480750</v>
      </c>
      <c r="D30" s="200">
        <f t="shared" ref="D30:E30" si="8">SUM(D8:D29)</f>
        <v>0</v>
      </c>
      <c r="E30" s="199">
        <f t="shared" si="8"/>
        <v>0</v>
      </c>
      <c r="F30" s="200" t="e">
        <f>E30/$E$30</f>
        <v>#DIV/0!</v>
      </c>
      <c r="G30" s="201">
        <f>E30-C30</f>
        <v>-480750</v>
      </c>
      <c r="H30" s="200" t="e">
        <f>C30/E30</f>
        <v>#DIV/0!</v>
      </c>
      <c r="I30" s="223"/>
      <c r="J30" s="203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 customHeight="1" x14ac:dyDescent="0.35">
      <c r="A31" s="224"/>
      <c r="B31" s="225"/>
      <c r="C31" s="226"/>
      <c r="D31" s="226"/>
      <c r="E31" s="226"/>
      <c r="F31" s="226"/>
      <c r="G31" s="226"/>
      <c r="H31" s="227"/>
      <c r="I31" s="225"/>
      <c r="J31" s="185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2.75" customHeight="1" x14ac:dyDescent="0.35">
      <c r="A32" s="224"/>
      <c r="B32" s="225"/>
      <c r="C32" s="226"/>
      <c r="D32" s="226"/>
      <c r="E32" s="226"/>
      <c r="F32" s="226"/>
      <c r="G32" s="226"/>
      <c r="H32" s="227"/>
      <c r="I32" s="225"/>
      <c r="J32" s="185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2.75" customHeight="1" x14ac:dyDescent="0.35">
      <c r="A33" s="224"/>
      <c r="B33" s="225"/>
      <c r="C33" s="226"/>
      <c r="D33" s="226"/>
      <c r="E33" s="226"/>
      <c r="F33" s="226"/>
      <c r="G33" s="226"/>
      <c r="H33" s="227"/>
      <c r="I33" s="225"/>
      <c r="J33" s="185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 customHeight="1" x14ac:dyDescent="0.35">
      <c r="A34" s="224"/>
      <c r="B34" s="225"/>
      <c r="C34" s="226"/>
      <c r="D34" s="226"/>
      <c r="E34" s="226"/>
      <c r="F34" s="226"/>
      <c r="G34" s="226"/>
      <c r="H34" s="227"/>
      <c r="I34" s="225"/>
      <c r="J34" s="185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 customHeight="1" x14ac:dyDescent="0.35">
      <c r="A35" s="224"/>
      <c r="B35" s="225"/>
      <c r="C35" s="226"/>
      <c r="D35" s="226"/>
      <c r="E35" s="226"/>
      <c r="F35" s="226"/>
      <c r="G35" s="226"/>
      <c r="H35" s="227"/>
      <c r="I35" s="225"/>
      <c r="J35" s="185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 customHeight="1" x14ac:dyDescent="0.35">
      <c r="A36" s="224"/>
      <c r="B36" s="225"/>
      <c r="C36" s="226"/>
      <c r="D36" s="226"/>
      <c r="E36" s="226"/>
      <c r="F36" s="226"/>
      <c r="G36" s="226"/>
      <c r="H36" s="227"/>
      <c r="I36" s="225"/>
      <c r="J36" s="185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 customHeight="1" x14ac:dyDescent="0.35">
      <c r="A37" s="224"/>
      <c r="B37" s="225"/>
      <c r="C37" s="226"/>
      <c r="D37" s="226"/>
      <c r="E37" s="226"/>
      <c r="F37" s="226"/>
      <c r="G37" s="226"/>
      <c r="H37" s="227"/>
      <c r="I37" s="225"/>
      <c r="J37" s="185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 customHeight="1" x14ac:dyDescent="0.35">
      <c r="A38" s="224"/>
      <c r="B38" s="225"/>
      <c r="C38" s="226"/>
      <c r="D38" s="226"/>
      <c r="E38" s="226"/>
      <c r="F38" s="226"/>
      <c r="G38" s="226"/>
      <c r="H38" s="227"/>
      <c r="I38" s="225"/>
      <c r="J38" s="185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 customHeight="1" x14ac:dyDescent="0.35">
      <c r="A39" s="224"/>
      <c r="B39" s="225"/>
      <c r="C39" s="226"/>
      <c r="D39" s="226"/>
      <c r="E39" s="226"/>
      <c r="F39" s="226"/>
      <c r="G39" s="226"/>
      <c r="H39" s="227"/>
      <c r="I39" s="225"/>
      <c r="J39" s="185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 customHeight="1" x14ac:dyDescent="0.35">
      <c r="A40" s="224"/>
      <c r="B40" s="225"/>
      <c r="C40" s="226"/>
      <c r="D40" s="226"/>
      <c r="E40" s="226"/>
      <c r="F40" s="226"/>
      <c r="G40" s="226"/>
      <c r="H40" s="227"/>
      <c r="I40" s="225"/>
      <c r="J40" s="185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 customHeight="1" x14ac:dyDescent="0.35">
      <c r="A41" s="224"/>
      <c r="B41" s="225"/>
      <c r="C41" s="226"/>
      <c r="D41" s="226"/>
      <c r="E41" s="226"/>
      <c r="F41" s="226"/>
      <c r="G41" s="226"/>
      <c r="H41" s="227"/>
      <c r="I41" s="225"/>
      <c r="J41" s="185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 customHeight="1" x14ac:dyDescent="0.35">
      <c r="A42" s="224"/>
      <c r="B42" s="225"/>
      <c r="C42" s="226"/>
      <c r="D42" s="226"/>
      <c r="E42" s="226"/>
      <c r="F42" s="226"/>
      <c r="G42" s="226"/>
      <c r="H42" s="227"/>
      <c r="I42" s="225"/>
      <c r="J42" s="185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 customHeight="1" x14ac:dyDescent="0.35">
      <c r="A43" s="224"/>
      <c r="B43" s="225"/>
      <c r="C43" s="226"/>
      <c r="D43" s="226"/>
      <c r="E43" s="226"/>
      <c r="F43" s="226"/>
      <c r="G43" s="226"/>
      <c r="H43" s="227"/>
      <c r="I43" s="225"/>
      <c r="J43" s="185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 customHeight="1" x14ac:dyDescent="0.35">
      <c r="A44" s="224"/>
      <c r="B44" s="225"/>
      <c r="C44" s="226"/>
      <c r="D44" s="226"/>
      <c r="E44" s="226"/>
      <c r="F44" s="226"/>
      <c r="G44" s="226"/>
      <c r="H44" s="227"/>
      <c r="I44" s="225"/>
      <c r="J44" s="185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 customHeight="1" x14ac:dyDescent="0.35">
      <c r="A45" s="224"/>
      <c r="B45" s="225"/>
      <c r="C45" s="226"/>
      <c r="D45" s="226"/>
      <c r="E45" s="226"/>
      <c r="F45" s="226"/>
      <c r="G45" s="226"/>
      <c r="H45" s="227"/>
      <c r="I45" s="225"/>
      <c r="J45" s="185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 customHeight="1" x14ac:dyDescent="0.35">
      <c r="A46" s="224"/>
      <c r="B46" s="225"/>
      <c r="C46" s="226"/>
      <c r="D46" s="226"/>
      <c r="E46" s="226"/>
      <c r="F46" s="226"/>
      <c r="G46" s="226"/>
      <c r="H46" s="227"/>
      <c r="I46" s="225"/>
      <c r="J46" s="185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 customHeight="1" x14ac:dyDescent="0.35">
      <c r="A47" s="224"/>
      <c r="B47" s="225"/>
      <c r="C47" s="226"/>
      <c r="D47" s="226"/>
      <c r="E47" s="226"/>
      <c r="F47" s="226"/>
      <c r="G47" s="226"/>
      <c r="H47" s="227"/>
      <c r="I47" s="225"/>
      <c r="J47" s="185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 customHeight="1" x14ac:dyDescent="0.35">
      <c r="A48" s="224"/>
      <c r="B48" s="225"/>
      <c r="C48" s="226"/>
      <c r="D48" s="226"/>
      <c r="E48" s="226"/>
      <c r="F48" s="226"/>
      <c r="G48" s="226"/>
      <c r="H48" s="227"/>
      <c r="I48" s="225"/>
      <c r="J48" s="185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 customHeight="1" x14ac:dyDescent="0.35">
      <c r="A49" s="224"/>
      <c r="B49" s="225"/>
      <c r="C49" s="226"/>
      <c r="D49" s="226"/>
      <c r="E49" s="226"/>
      <c r="F49" s="226"/>
      <c r="G49" s="226"/>
      <c r="H49" s="227"/>
      <c r="I49" s="225"/>
      <c r="J49" s="185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 customHeight="1" x14ac:dyDescent="0.35">
      <c r="A50" s="224"/>
      <c r="B50" s="225"/>
      <c r="C50" s="226"/>
      <c r="D50" s="226"/>
      <c r="E50" s="226"/>
      <c r="F50" s="226"/>
      <c r="G50" s="226"/>
      <c r="H50" s="227"/>
      <c r="I50" s="225"/>
      <c r="J50" s="185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 customHeight="1" x14ac:dyDescent="0.35">
      <c r="A51" s="224"/>
      <c r="B51" s="225"/>
      <c r="C51" s="226"/>
      <c r="D51" s="226"/>
      <c r="E51" s="226"/>
      <c r="F51" s="226"/>
      <c r="G51" s="226"/>
      <c r="H51" s="227"/>
      <c r="I51" s="225"/>
      <c r="J51" s="185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 customHeight="1" x14ac:dyDescent="0.35">
      <c r="A52" s="224"/>
      <c r="B52" s="225"/>
      <c r="C52" s="226"/>
      <c r="D52" s="226"/>
      <c r="E52" s="226"/>
      <c r="F52" s="226"/>
      <c r="G52" s="226"/>
      <c r="H52" s="227"/>
      <c r="I52" s="225"/>
      <c r="J52" s="185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 customHeight="1" x14ac:dyDescent="0.35">
      <c r="A53" s="224"/>
      <c r="B53" s="225"/>
      <c r="C53" s="226"/>
      <c r="D53" s="226"/>
      <c r="E53" s="226"/>
      <c r="F53" s="226"/>
      <c r="G53" s="226"/>
      <c r="H53" s="227"/>
      <c r="I53" s="225"/>
      <c r="J53" s="185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 customHeight="1" x14ac:dyDescent="0.35">
      <c r="A54" s="224"/>
      <c r="B54" s="225"/>
      <c r="C54" s="226"/>
      <c r="D54" s="226"/>
      <c r="E54" s="226"/>
      <c r="F54" s="226"/>
      <c r="G54" s="226"/>
      <c r="H54" s="227"/>
      <c r="I54" s="225"/>
      <c r="J54" s="185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 customHeight="1" x14ac:dyDescent="0.35">
      <c r="A55" s="224"/>
      <c r="B55" s="225"/>
      <c r="C55" s="226"/>
      <c r="D55" s="226"/>
      <c r="E55" s="226"/>
      <c r="F55" s="226"/>
      <c r="G55" s="226"/>
      <c r="H55" s="227"/>
      <c r="I55" s="225"/>
      <c r="J55" s="185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 customHeight="1" x14ac:dyDescent="0.35">
      <c r="A56" s="224"/>
      <c r="B56" s="225"/>
      <c r="C56" s="226"/>
      <c r="D56" s="226"/>
      <c r="E56" s="226"/>
      <c r="F56" s="226"/>
      <c r="G56" s="226"/>
      <c r="H56" s="227"/>
      <c r="I56" s="225"/>
      <c r="J56" s="185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 customHeight="1" x14ac:dyDescent="0.35">
      <c r="A57" s="224"/>
      <c r="B57" s="225"/>
      <c r="C57" s="226"/>
      <c r="D57" s="226"/>
      <c r="E57" s="226"/>
      <c r="F57" s="226"/>
      <c r="G57" s="226"/>
      <c r="H57" s="227"/>
      <c r="I57" s="225"/>
      <c r="J57" s="185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 customHeight="1" x14ac:dyDescent="0.35">
      <c r="A58" s="224"/>
      <c r="B58" s="225"/>
      <c r="C58" s="226"/>
      <c r="D58" s="226"/>
      <c r="E58" s="226"/>
      <c r="F58" s="226"/>
      <c r="G58" s="226"/>
      <c r="H58" s="227"/>
      <c r="I58" s="225"/>
      <c r="J58" s="185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 customHeight="1" x14ac:dyDescent="0.35">
      <c r="A59" s="224"/>
      <c r="B59" s="225"/>
      <c r="C59" s="226"/>
      <c r="D59" s="226"/>
      <c r="E59" s="226"/>
      <c r="F59" s="226"/>
      <c r="G59" s="226"/>
      <c r="H59" s="227"/>
      <c r="I59" s="225"/>
      <c r="J59" s="185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 customHeight="1" x14ac:dyDescent="0.35">
      <c r="A60" s="224"/>
      <c r="B60" s="225"/>
      <c r="C60" s="226"/>
      <c r="D60" s="226"/>
      <c r="E60" s="226"/>
      <c r="F60" s="226"/>
      <c r="G60" s="226"/>
      <c r="H60" s="227"/>
      <c r="I60" s="225"/>
      <c r="J60" s="185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 customHeight="1" x14ac:dyDescent="0.35">
      <c r="A61" s="224"/>
      <c r="B61" s="225"/>
      <c r="C61" s="226"/>
      <c r="D61" s="226"/>
      <c r="E61" s="226"/>
      <c r="F61" s="226"/>
      <c r="G61" s="226"/>
      <c r="H61" s="227"/>
      <c r="I61" s="225"/>
      <c r="J61" s="185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 customHeight="1" x14ac:dyDescent="0.35">
      <c r="A62" s="224"/>
      <c r="B62" s="225"/>
      <c r="C62" s="226"/>
      <c r="D62" s="226"/>
      <c r="E62" s="226"/>
      <c r="F62" s="226"/>
      <c r="G62" s="226"/>
      <c r="H62" s="227"/>
      <c r="I62" s="225"/>
      <c r="J62" s="185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 customHeight="1" x14ac:dyDescent="0.35">
      <c r="A63" s="224"/>
      <c r="B63" s="225"/>
      <c r="C63" s="226"/>
      <c r="D63" s="226"/>
      <c r="E63" s="226"/>
      <c r="F63" s="226"/>
      <c r="G63" s="226"/>
      <c r="H63" s="227"/>
      <c r="I63" s="225"/>
      <c r="J63" s="185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 customHeight="1" x14ac:dyDescent="0.35">
      <c r="A64" s="224"/>
      <c r="B64" s="225"/>
      <c r="C64" s="226"/>
      <c r="D64" s="226"/>
      <c r="E64" s="226"/>
      <c r="F64" s="226"/>
      <c r="G64" s="226"/>
      <c r="H64" s="227"/>
      <c r="I64" s="225"/>
      <c r="J64" s="185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 customHeight="1" x14ac:dyDescent="0.35">
      <c r="A65" s="224"/>
      <c r="B65" s="225"/>
      <c r="C65" s="226"/>
      <c r="D65" s="226"/>
      <c r="E65" s="226"/>
      <c r="F65" s="226"/>
      <c r="G65" s="226"/>
      <c r="H65" s="227"/>
      <c r="I65" s="225"/>
      <c r="J65" s="185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 customHeight="1" x14ac:dyDescent="0.35">
      <c r="A66" s="224"/>
      <c r="B66" s="225"/>
      <c r="C66" s="226"/>
      <c r="D66" s="226"/>
      <c r="E66" s="226"/>
      <c r="F66" s="226"/>
      <c r="G66" s="226"/>
      <c r="H66" s="227"/>
      <c r="I66" s="225"/>
      <c r="J66" s="185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 customHeight="1" x14ac:dyDescent="0.35">
      <c r="A67" s="224"/>
      <c r="B67" s="225"/>
      <c r="C67" s="226"/>
      <c r="D67" s="226"/>
      <c r="E67" s="226"/>
      <c r="F67" s="226"/>
      <c r="G67" s="226"/>
      <c r="H67" s="227"/>
      <c r="I67" s="225"/>
      <c r="J67" s="185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 customHeight="1" x14ac:dyDescent="0.35">
      <c r="A68" s="224"/>
      <c r="B68" s="225"/>
      <c r="C68" s="226"/>
      <c r="D68" s="226"/>
      <c r="E68" s="226"/>
      <c r="F68" s="226"/>
      <c r="G68" s="226"/>
      <c r="H68" s="227"/>
      <c r="I68" s="225"/>
      <c r="J68" s="185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 customHeight="1" x14ac:dyDescent="0.35">
      <c r="A69" s="224"/>
      <c r="B69" s="225"/>
      <c r="C69" s="226"/>
      <c r="D69" s="226"/>
      <c r="E69" s="226"/>
      <c r="F69" s="226"/>
      <c r="G69" s="226"/>
      <c r="H69" s="227"/>
      <c r="I69" s="225"/>
      <c r="J69" s="185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 customHeight="1" x14ac:dyDescent="0.35">
      <c r="A70" s="224"/>
      <c r="B70" s="225"/>
      <c r="C70" s="226"/>
      <c r="D70" s="226"/>
      <c r="E70" s="226"/>
      <c r="F70" s="226"/>
      <c r="G70" s="226"/>
      <c r="H70" s="227"/>
      <c r="I70" s="225"/>
      <c r="J70" s="185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 customHeight="1" x14ac:dyDescent="0.35">
      <c r="A71" s="224"/>
      <c r="B71" s="225"/>
      <c r="C71" s="226"/>
      <c r="D71" s="226"/>
      <c r="E71" s="226"/>
      <c r="F71" s="226"/>
      <c r="G71" s="226"/>
      <c r="H71" s="227"/>
      <c r="I71" s="225"/>
      <c r="J71" s="185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 customHeight="1" x14ac:dyDescent="0.35">
      <c r="A72" s="224"/>
      <c r="B72" s="225"/>
      <c r="C72" s="226"/>
      <c r="D72" s="226"/>
      <c r="E72" s="226"/>
      <c r="F72" s="226"/>
      <c r="G72" s="226"/>
      <c r="H72" s="227"/>
      <c r="I72" s="225"/>
      <c r="J72" s="185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 customHeight="1" x14ac:dyDescent="0.35">
      <c r="A73" s="224"/>
      <c r="B73" s="225"/>
      <c r="C73" s="226"/>
      <c r="D73" s="226"/>
      <c r="E73" s="226"/>
      <c r="F73" s="226"/>
      <c r="G73" s="226"/>
      <c r="H73" s="227"/>
      <c r="I73" s="225"/>
      <c r="J73" s="185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 customHeight="1" x14ac:dyDescent="0.35">
      <c r="A74" s="224"/>
      <c r="B74" s="225"/>
      <c r="C74" s="226"/>
      <c r="D74" s="226"/>
      <c r="E74" s="226"/>
      <c r="F74" s="226"/>
      <c r="G74" s="226"/>
      <c r="H74" s="227"/>
      <c r="I74" s="225"/>
      <c r="J74" s="185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 customHeight="1" x14ac:dyDescent="0.35">
      <c r="A75" s="224"/>
      <c r="B75" s="225"/>
      <c r="C75" s="226"/>
      <c r="D75" s="226"/>
      <c r="E75" s="226"/>
      <c r="F75" s="226"/>
      <c r="G75" s="226"/>
      <c r="H75" s="227"/>
      <c r="I75" s="225"/>
      <c r="J75" s="185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 customHeight="1" x14ac:dyDescent="0.35">
      <c r="A76" s="224"/>
      <c r="B76" s="225"/>
      <c r="C76" s="226"/>
      <c r="D76" s="226"/>
      <c r="E76" s="226"/>
      <c r="F76" s="226"/>
      <c r="G76" s="226"/>
      <c r="H76" s="227"/>
      <c r="I76" s="225"/>
      <c r="J76" s="185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 customHeight="1" x14ac:dyDescent="0.35">
      <c r="A77" s="224"/>
      <c r="B77" s="225"/>
      <c r="C77" s="226"/>
      <c r="D77" s="226"/>
      <c r="E77" s="226"/>
      <c r="F77" s="226"/>
      <c r="G77" s="226"/>
      <c r="H77" s="227"/>
      <c r="I77" s="225"/>
      <c r="J77" s="185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 customHeight="1" x14ac:dyDescent="0.35">
      <c r="A78" s="224"/>
      <c r="B78" s="225"/>
      <c r="C78" s="226"/>
      <c r="D78" s="226"/>
      <c r="E78" s="226"/>
      <c r="F78" s="226"/>
      <c r="G78" s="226"/>
      <c r="H78" s="227"/>
      <c r="I78" s="225"/>
      <c r="J78" s="185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 customHeight="1" x14ac:dyDescent="0.35">
      <c r="A79" s="224"/>
      <c r="B79" s="225"/>
      <c r="C79" s="226"/>
      <c r="D79" s="226"/>
      <c r="E79" s="226"/>
      <c r="F79" s="226"/>
      <c r="G79" s="226"/>
      <c r="H79" s="227"/>
      <c r="I79" s="225"/>
      <c r="J79" s="185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 customHeight="1" x14ac:dyDescent="0.35">
      <c r="A80" s="224"/>
      <c r="B80" s="225"/>
      <c r="C80" s="226"/>
      <c r="D80" s="226"/>
      <c r="E80" s="226"/>
      <c r="F80" s="226"/>
      <c r="G80" s="226"/>
      <c r="H80" s="227"/>
      <c r="I80" s="225"/>
      <c r="J80" s="185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 customHeight="1" x14ac:dyDescent="0.35">
      <c r="A81" s="224"/>
      <c r="B81" s="225"/>
      <c r="C81" s="226"/>
      <c r="D81" s="226"/>
      <c r="E81" s="226"/>
      <c r="F81" s="226"/>
      <c r="G81" s="226"/>
      <c r="H81" s="227"/>
      <c r="I81" s="225"/>
      <c r="J81" s="185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 customHeight="1" x14ac:dyDescent="0.35">
      <c r="A82" s="224"/>
      <c r="B82" s="225"/>
      <c r="C82" s="226"/>
      <c r="D82" s="226"/>
      <c r="E82" s="226"/>
      <c r="F82" s="226"/>
      <c r="G82" s="226"/>
      <c r="H82" s="227"/>
      <c r="I82" s="225"/>
      <c r="J82" s="185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 customHeight="1" x14ac:dyDescent="0.35">
      <c r="A83" s="224"/>
      <c r="B83" s="225"/>
      <c r="C83" s="226"/>
      <c r="D83" s="226"/>
      <c r="E83" s="226"/>
      <c r="F83" s="226"/>
      <c r="G83" s="226"/>
      <c r="H83" s="227"/>
      <c r="I83" s="225"/>
      <c r="J83" s="185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 customHeight="1" x14ac:dyDescent="0.35">
      <c r="A84" s="224"/>
      <c r="B84" s="225"/>
      <c r="C84" s="226"/>
      <c r="D84" s="226"/>
      <c r="E84" s="226"/>
      <c r="F84" s="226"/>
      <c r="G84" s="226"/>
      <c r="H84" s="227"/>
      <c r="I84" s="225"/>
      <c r="J84" s="185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 customHeight="1" x14ac:dyDescent="0.35">
      <c r="A85" s="224"/>
      <c r="B85" s="225"/>
      <c r="C85" s="226"/>
      <c r="D85" s="226"/>
      <c r="E85" s="226"/>
      <c r="F85" s="226"/>
      <c r="G85" s="226"/>
      <c r="H85" s="227"/>
      <c r="I85" s="225"/>
      <c r="J85" s="185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 customHeight="1" x14ac:dyDescent="0.35">
      <c r="A86" s="224"/>
      <c r="B86" s="225"/>
      <c r="C86" s="226"/>
      <c r="D86" s="226"/>
      <c r="E86" s="226"/>
      <c r="F86" s="226"/>
      <c r="G86" s="226"/>
      <c r="H86" s="227"/>
      <c r="I86" s="225"/>
      <c r="J86" s="185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 customHeight="1" x14ac:dyDescent="0.35">
      <c r="A87" s="224"/>
      <c r="B87" s="225"/>
      <c r="C87" s="226"/>
      <c r="D87" s="226"/>
      <c r="E87" s="226"/>
      <c r="F87" s="226"/>
      <c r="G87" s="226"/>
      <c r="H87" s="227"/>
      <c r="I87" s="225"/>
      <c r="J87" s="185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 customHeight="1" x14ac:dyDescent="0.35">
      <c r="A88" s="224"/>
      <c r="B88" s="225"/>
      <c r="C88" s="226"/>
      <c r="D88" s="226"/>
      <c r="E88" s="226"/>
      <c r="F88" s="226"/>
      <c r="G88" s="226"/>
      <c r="H88" s="227"/>
      <c r="I88" s="225"/>
      <c r="J88" s="185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 customHeight="1" x14ac:dyDescent="0.35">
      <c r="A89" s="224"/>
      <c r="B89" s="225"/>
      <c r="C89" s="226"/>
      <c r="D89" s="226"/>
      <c r="E89" s="226"/>
      <c r="F89" s="226"/>
      <c r="G89" s="226"/>
      <c r="H89" s="227"/>
      <c r="I89" s="225"/>
      <c r="J89" s="185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 customHeight="1" x14ac:dyDescent="0.35">
      <c r="A90" s="224"/>
      <c r="B90" s="225"/>
      <c r="C90" s="226"/>
      <c r="D90" s="226"/>
      <c r="E90" s="226"/>
      <c r="F90" s="226"/>
      <c r="G90" s="226"/>
      <c r="H90" s="227"/>
      <c r="I90" s="225"/>
      <c r="J90" s="185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 customHeight="1" x14ac:dyDescent="0.35">
      <c r="A91" s="224"/>
      <c r="B91" s="225"/>
      <c r="C91" s="226"/>
      <c r="D91" s="226"/>
      <c r="E91" s="226"/>
      <c r="F91" s="226"/>
      <c r="G91" s="226"/>
      <c r="H91" s="227"/>
      <c r="I91" s="225"/>
      <c r="J91" s="185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 customHeight="1" x14ac:dyDescent="0.35">
      <c r="A92" s="224"/>
      <c r="B92" s="225"/>
      <c r="C92" s="226"/>
      <c r="D92" s="226"/>
      <c r="E92" s="226"/>
      <c r="F92" s="226"/>
      <c r="G92" s="226"/>
      <c r="H92" s="227"/>
      <c r="I92" s="225"/>
      <c r="J92" s="185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 customHeight="1" x14ac:dyDescent="0.35">
      <c r="A93" s="224"/>
      <c r="B93" s="225"/>
      <c r="C93" s="226"/>
      <c r="D93" s="226"/>
      <c r="E93" s="226"/>
      <c r="F93" s="226"/>
      <c r="G93" s="226"/>
      <c r="H93" s="227"/>
      <c r="I93" s="225"/>
      <c r="J93" s="185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 customHeight="1" x14ac:dyDescent="0.35">
      <c r="A94" s="224"/>
      <c r="B94" s="225"/>
      <c r="C94" s="226"/>
      <c r="D94" s="226"/>
      <c r="E94" s="226"/>
      <c r="F94" s="226"/>
      <c r="G94" s="226"/>
      <c r="H94" s="227"/>
      <c r="I94" s="225"/>
      <c r="J94" s="185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 customHeight="1" x14ac:dyDescent="0.35">
      <c r="A95" s="224"/>
      <c r="B95" s="225"/>
      <c r="C95" s="226"/>
      <c r="D95" s="226"/>
      <c r="E95" s="226"/>
      <c r="F95" s="226"/>
      <c r="G95" s="226"/>
      <c r="H95" s="227"/>
      <c r="I95" s="225"/>
      <c r="J95" s="185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 customHeight="1" x14ac:dyDescent="0.35">
      <c r="A96" s="224"/>
      <c r="B96" s="225"/>
      <c r="C96" s="226"/>
      <c r="D96" s="226"/>
      <c r="E96" s="226"/>
      <c r="F96" s="226"/>
      <c r="G96" s="226"/>
      <c r="H96" s="227"/>
      <c r="I96" s="225"/>
      <c r="J96" s="185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 customHeight="1" x14ac:dyDescent="0.35">
      <c r="A97" s="224"/>
      <c r="B97" s="225"/>
      <c r="C97" s="226"/>
      <c r="D97" s="226"/>
      <c r="E97" s="226"/>
      <c r="F97" s="226"/>
      <c r="G97" s="226"/>
      <c r="H97" s="227"/>
      <c r="I97" s="225"/>
      <c r="J97" s="185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 customHeight="1" x14ac:dyDescent="0.35">
      <c r="A98" s="224"/>
      <c r="B98" s="225"/>
      <c r="C98" s="226"/>
      <c r="D98" s="226"/>
      <c r="E98" s="226"/>
      <c r="F98" s="226"/>
      <c r="G98" s="226"/>
      <c r="H98" s="227"/>
      <c r="I98" s="225"/>
      <c r="J98" s="185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 customHeight="1" x14ac:dyDescent="0.35">
      <c r="A99" s="224"/>
      <c r="B99" s="225"/>
      <c r="C99" s="226"/>
      <c r="D99" s="226"/>
      <c r="E99" s="226"/>
      <c r="F99" s="226"/>
      <c r="G99" s="226"/>
      <c r="H99" s="227"/>
      <c r="I99" s="225"/>
      <c r="J99" s="185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 customHeight="1" x14ac:dyDescent="0.35">
      <c r="A100" s="224"/>
      <c r="B100" s="225"/>
      <c r="C100" s="226"/>
      <c r="D100" s="226"/>
      <c r="E100" s="226"/>
      <c r="F100" s="226"/>
      <c r="G100" s="226"/>
      <c r="H100" s="227"/>
      <c r="I100" s="225"/>
      <c r="J100" s="185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 customHeight="1" x14ac:dyDescent="0.35">
      <c r="A101" s="224"/>
      <c r="B101" s="225"/>
      <c r="C101" s="226"/>
      <c r="D101" s="226"/>
      <c r="E101" s="226"/>
      <c r="F101" s="226"/>
      <c r="G101" s="226"/>
      <c r="H101" s="227"/>
      <c r="I101" s="225"/>
      <c r="J101" s="185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 customHeight="1" x14ac:dyDescent="0.35">
      <c r="A102" s="224"/>
      <c r="B102" s="225"/>
      <c r="C102" s="226"/>
      <c r="D102" s="226"/>
      <c r="E102" s="226"/>
      <c r="F102" s="226"/>
      <c r="G102" s="226"/>
      <c r="H102" s="227"/>
      <c r="I102" s="225"/>
      <c r="J102" s="185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 customHeight="1" x14ac:dyDescent="0.35">
      <c r="A103" s="224"/>
      <c r="B103" s="225"/>
      <c r="C103" s="226"/>
      <c r="D103" s="226"/>
      <c r="E103" s="226"/>
      <c r="F103" s="226"/>
      <c r="G103" s="226"/>
      <c r="H103" s="227"/>
      <c r="I103" s="225"/>
      <c r="J103" s="185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 customHeight="1" x14ac:dyDescent="0.35">
      <c r="A104" s="224"/>
      <c r="B104" s="225"/>
      <c r="C104" s="226"/>
      <c r="D104" s="226"/>
      <c r="E104" s="226"/>
      <c r="F104" s="226"/>
      <c r="G104" s="226"/>
      <c r="H104" s="227"/>
      <c r="I104" s="225"/>
      <c r="J104" s="185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 customHeight="1" x14ac:dyDescent="0.35">
      <c r="A105" s="224"/>
      <c r="B105" s="225"/>
      <c r="C105" s="226"/>
      <c r="D105" s="226"/>
      <c r="E105" s="226"/>
      <c r="F105" s="226"/>
      <c r="G105" s="226"/>
      <c r="H105" s="227"/>
      <c r="I105" s="225"/>
      <c r="J105" s="185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 customHeight="1" x14ac:dyDescent="0.35">
      <c r="A106" s="224"/>
      <c r="B106" s="225"/>
      <c r="C106" s="226"/>
      <c r="D106" s="226"/>
      <c r="E106" s="226"/>
      <c r="F106" s="226"/>
      <c r="G106" s="226"/>
      <c r="H106" s="227"/>
      <c r="I106" s="225"/>
      <c r="J106" s="185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 customHeight="1" x14ac:dyDescent="0.35">
      <c r="A107" s="224"/>
      <c r="B107" s="225"/>
      <c r="C107" s="226"/>
      <c r="D107" s="226"/>
      <c r="E107" s="226"/>
      <c r="F107" s="226"/>
      <c r="G107" s="226"/>
      <c r="H107" s="227"/>
      <c r="I107" s="225"/>
      <c r="J107" s="185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 customHeight="1" x14ac:dyDescent="0.35">
      <c r="A108" s="224"/>
      <c r="B108" s="225"/>
      <c r="C108" s="226"/>
      <c r="D108" s="226"/>
      <c r="E108" s="226"/>
      <c r="F108" s="226"/>
      <c r="G108" s="226"/>
      <c r="H108" s="227"/>
      <c r="I108" s="225"/>
      <c r="J108" s="185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 customHeight="1" x14ac:dyDescent="0.35">
      <c r="A109" s="224"/>
      <c r="B109" s="225"/>
      <c r="C109" s="226"/>
      <c r="D109" s="226"/>
      <c r="E109" s="226"/>
      <c r="F109" s="226"/>
      <c r="G109" s="226"/>
      <c r="H109" s="227"/>
      <c r="I109" s="225"/>
      <c r="J109" s="185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 customHeight="1" x14ac:dyDescent="0.35">
      <c r="A110" s="224"/>
      <c r="B110" s="225"/>
      <c r="C110" s="226"/>
      <c r="D110" s="226"/>
      <c r="E110" s="226"/>
      <c r="F110" s="226"/>
      <c r="G110" s="226"/>
      <c r="H110" s="227"/>
      <c r="I110" s="225"/>
      <c r="J110" s="185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 customHeight="1" x14ac:dyDescent="0.35">
      <c r="A111" s="224"/>
      <c r="B111" s="225"/>
      <c r="C111" s="226"/>
      <c r="D111" s="226"/>
      <c r="E111" s="226"/>
      <c r="F111" s="226"/>
      <c r="G111" s="226"/>
      <c r="H111" s="227"/>
      <c r="I111" s="225"/>
      <c r="J111" s="185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 customHeight="1" x14ac:dyDescent="0.35">
      <c r="A112" s="224"/>
      <c r="B112" s="225"/>
      <c r="C112" s="226"/>
      <c r="D112" s="226"/>
      <c r="E112" s="226"/>
      <c r="F112" s="226"/>
      <c r="G112" s="226"/>
      <c r="H112" s="227"/>
      <c r="I112" s="225"/>
      <c r="J112" s="185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 customHeight="1" x14ac:dyDescent="0.35">
      <c r="A113" s="224"/>
      <c r="B113" s="225"/>
      <c r="C113" s="226"/>
      <c r="D113" s="226"/>
      <c r="E113" s="226"/>
      <c r="F113" s="226"/>
      <c r="G113" s="226"/>
      <c r="H113" s="227"/>
      <c r="I113" s="225"/>
      <c r="J113" s="185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 customHeight="1" x14ac:dyDescent="0.35">
      <c r="A114" s="224"/>
      <c r="B114" s="225"/>
      <c r="C114" s="226"/>
      <c r="D114" s="226"/>
      <c r="E114" s="226"/>
      <c r="F114" s="226"/>
      <c r="G114" s="226"/>
      <c r="H114" s="227"/>
      <c r="I114" s="225"/>
      <c r="J114" s="185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 customHeight="1" x14ac:dyDescent="0.35">
      <c r="A115" s="224"/>
      <c r="B115" s="225"/>
      <c r="C115" s="226"/>
      <c r="D115" s="226"/>
      <c r="E115" s="226"/>
      <c r="F115" s="226"/>
      <c r="G115" s="226"/>
      <c r="H115" s="227"/>
      <c r="I115" s="225"/>
      <c r="J115" s="185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 customHeight="1" x14ac:dyDescent="0.35">
      <c r="A116" s="224"/>
      <c r="B116" s="225"/>
      <c r="C116" s="226"/>
      <c r="D116" s="226"/>
      <c r="E116" s="226"/>
      <c r="F116" s="226"/>
      <c r="G116" s="226"/>
      <c r="H116" s="227"/>
      <c r="I116" s="225"/>
      <c r="J116" s="185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 customHeight="1" x14ac:dyDescent="0.35">
      <c r="A117" s="224"/>
      <c r="B117" s="225"/>
      <c r="C117" s="226"/>
      <c r="D117" s="226"/>
      <c r="E117" s="226"/>
      <c r="F117" s="226"/>
      <c r="G117" s="226"/>
      <c r="H117" s="227"/>
      <c r="I117" s="225"/>
      <c r="J117" s="185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 customHeight="1" x14ac:dyDescent="0.35">
      <c r="A118" s="224"/>
      <c r="B118" s="225"/>
      <c r="C118" s="226"/>
      <c r="D118" s="226"/>
      <c r="E118" s="226"/>
      <c r="F118" s="226"/>
      <c r="G118" s="226"/>
      <c r="H118" s="227"/>
      <c r="I118" s="225"/>
      <c r="J118" s="185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 customHeight="1" x14ac:dyDescent="0.35">
      <c r="A119" s="224"/>
      <c r="B119" s="225"/>
      <c r="C119" s="226"/>
      <c r="D119" s="226"/>
      <c r="E119" s="226"/>
      <c r="F119" s="226"/>
      <c r="G119" s="226"/>
      <c r="H119" s="227"/>
      <c r="I119" s="225"/>
      <c r="J119" s="185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 customHeight="1" x14ac:dyDescent="0.35">
      <c r="A120" s="224"/>
      <c r="B120" s="225"/>
      <c r="C120" s="226"/>
      <c r="D120" s="226"/>
      <c r="E120" s="226"/>
      <c r="F120" s="226"/>
      <c r="G120" s="226"/>
      <c r="H120" s="227"/>
      <c r="I120" s="225"/>
      <c r="J120" s="185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 customHeight="1" x14ac:dyDescent="0.35">
      <c r="A121" s="224"/>
      <c r="B121" s="225"/>
      <c r="C121" s="226"/>
      <c r="D121" s="226"/>
      <c r="E121" s="226"/>
      <c r="F121" s="226"/>
      <c r="G121" s="226"/>
      <c r="H121" s="227"/>
      <c r="I121" s="225"/>
      <c r="J121" s="185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 customHeight="1" x14ac:dyDescent="0.35">
      <c r="A122" s="224"/>
      <c r="B122" s="225"/>
      <c r="C122" s="226"/>
      <c r="D122" s="226"/>
      <c r="E122" s="226"/>
      <c r="F122" s="226"/>
      <c r="G122" s="226"/>
      <c r="H122" s="227"/>
      <c r="I122" s="225"/>
      <c r="J122" s="185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 customHeight="1" x14ac:dyDescent="0.35">
      <c r="A123" s="224"/>
      <c r="B123" s="225"/>
      <c r="C123" s="226"/>
      <c r="D123" s="226"/>
      <c r="E123" s="226"/>
      <c r="F123" s="226"/>
      <c r="G123" s="226"/>
      <c r="H123" s="227"/>
      <c r="I123" s="225"/>
      <c r="J123" s="185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 customHeight="1" x14ac:dyDescent="0.35">
      <c r="A124" s="224"/>
      <c r="B124" s="225"/>
      <c r="C124" s="226"/>
      <c r="D124" s="226"/>
      <c r="E124" s="226"/>
      <c r="F124" s="226"/>
      <c r="G124" s="226"/>
      <c r="H124" s="227"/>
      <c r="I124" s="225"/>
      <c r="J124" s="185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 customHeight="1" x14ac:dyDescent="0.35">
      <c r="A125" s="224"/>
      <c r="B125" s="225"/>
      <c r="C125" s="226"/>
      <c r="D125" s="226"/>
      <c r="E125" s="226"/>
      <c r="F125" s="226"/>
      <c r="G125" s="226"/>
      <c r="H125" s="227"/>
      <c r="I125" s="225"/>
      <c r="J125" s="185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 customHeight="1" x14ac:dyDescent="0.35">
      <c r="A126" s="224"/>
      <c r="B126" s="225"/>
      <c r="C126" s="226"/>
      <c r="D126" s="226"/>
      <c r="E126" s="226"/>
      <c r="F126" s="226"/>
      <c r="G126" s="226"/>
      <c r="H126" s="227"/>
      <c r="I126" s="225"/>
      <c r="J126" s="185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 customHeight="1" x14ac:dyDescent="0.35">
      <c r="A127" s="224"/>
      <c r="B127" s="225"/>
      <c r="C127" s="226"/>
      <c r="D127" s="226"/>
      <c r="E127" s="226"/>
      <c r="F127" s="226"/>
      <c r="G127" s="226"/>
      <c r="H127" s="227"/>
      <c r="I127" s="225"/>
      <c r="J127" s="185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 customHeight="1" x14ac:dyDescent="0.35">
      <c r="A128" s="224"/>
      <c r="B128" s="225"/>
      <c r="C128" s="226"/>
      <c r="D128" s="226"/>
      <c r="E128" s="226"/>
      <c r="F128" s="226"/>
      <c r="G128" s="226"/>
      <c r="H128" s="227"/>
      <c r="I128" s="225"/>
      <c r="J128" s="185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 customHeight="1" x14ac:dyDescent="0.35">
      <c r="A129" s="224"/>
      <c r="B129" s="225"/>
      <c r="C129" s="226"/>
      <c r="D129" s="226"/>
      <c r="E129" s="226"/>
      <c r="F129" s="226"/>
      <c r="G129" s="226"/>
      <c r="H129" s="227"/>
      <c r="I129" s="225"/>
      <c r="J129" s="185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 customHeight="1" x14ac:dyDescent="0.35">
      <c r="A130" s="224"/>
      <c r="B130" s="225"/>
      <c r="C130" s="226"/>
      <c r="D130" s="226"/>
      <c r="E130" s="226"/>
      <c r="F130" s="226"/>
      <c r="G130" s="226"/>
      <c r="H130" s="227"/>
      <c r="I130" s="225"/>
      <c r="J130" s="185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 customHeight="1" x14ac:dyDescent="0.35">
      <c r="A131" s="224"/>
      <c r="B131" s="225"/>
      <c r="C131" s="226"/>
      <c r="D131" s="226"/>
      <c r="E131" s="226"/>
      <c r="F131" s="226"/>
      <c r="G131" s="226"/>
      <c r="H131" s="227"/>
      <c r="I131" s="225"/>
      <c r="J131" s="185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 customHeight="1" x14ac:dyDescent="0.35">
      <c r="A132" s="224"/>
      <c r="B132" s="225"/>
      <c r="C132" s="226"/>
      <c r="D132" s="226"/>
      <c r="E132" s="226"/>
      <c r="F132" s="226"/>
      <c r="G132" s="226"/>
      <c r="H132" s="227"/>
      <c r="I132" s="225"/>
      <c r="J132" s="185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 customHeight="1" x14ac:dyDescent="0.35">
      <c r="A133" s="224"/>
      <c r="B133" s="225"/>
      <c r="C133" s="226"/>
      <c r="D133" s="226"/>
      <c r="E133" s="226"/>
      <c r="F133" s="226"/>
      <c r="G133" s="226"/>
      <c r="H133" s="227"/>
      <c r="I133" s="225"/>
      <c r="J133" s="185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 customHeight="1" x14ac:dyDescent="0.35">
      <c r="A134" s="224"/>
      <c r="B134" s="225"/>
      <c r="C134" s="226"/>
      <c r="D134" s="226"/>
      <c r="E134" s="226"/>
      <c r="F134" s="226"/>
      <c r="G134" s="226"/>
      <c r="H134" s="227"/>
      <c r="I134" s="225"/>
      <c r="J134" s="185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 customHeight="1" x14ac:dyDescent="0.35">
      <c r="A135" s="224"/>
      <c r="B135" s="225"/>
      <c r="C135" s="226"/>
      <c r="D135" s="226"/>
      <c r="E135" s="226"/>
      <c r="F135" s="226"/>
      <c r="G135" s="226"/>
      <c r="H135" s="227"/>
      <c r="I135" s="225"/>
      <c r="J135" s="185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 customHeight="1" x14ac:dyDescent="0.35">
      <c r="A136" s="224"/>
      <c r="B136" s="225"/>
      <c r="C136" s="226"/>
      <c r="D136" s="226"/>
      <c r="E136" s="226"/>
      <c r="F136" s="226"/>
      <c r="G136" s="226"/>
      <c r="H136" s="227"/>
      <c r="I136" s="225"/>
      <c r="J136" s="185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 customHeight="1" x14ac:dyDescent="0.35">
      <c r="A137" s="224"/>
      <c r="B137" s="225"/>
      <c r="C137" s="226"/>
      <c r="D137" s="226"/>
      <c r="E137" s="226"/>
      <c r="F137" s="226"/>
      <c r="G137" s="226"/>
      <c r="H137" s="227"/>
      <c r="I137" s="225"/>
      <c r="J137" s="185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 customHeight="1" x14ac:dyDescent="0.35">
      <c r="A138" s="224"/>
      <c r="B138" s="225"/>
      <c r="C138" s="226"/>
      <c r="D138" s="226"/>
      <c r="E138" s="226"/>
      <c r="F138" s="226"/>
      <c r="G138" s="226"/>
      <c r="H138" s="227"/>
      <c r="I138" s="225"/>
      <c r="J138" s="185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 customHeight="1" x14ac:dyDescent="0.35">
      <c r="A139" s="224"/>
      <c r="B139" s="225"/>
      <c r="C139" s="226"/>
      <c r="D139" s="226"/>
      <c r="E139" s="226"/>
      <c r="F139" s="226"/>
      <c r="G139" s="226"/>
      <c r="H139" s="227"/>
      <c r="I139" s="225"/>
      <c r="J139" s="185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 customHeight="1" x14ac:dyDescent="0.35">
      <c r="A140" s="224"/>
      <c r="B140" s="225"/>
      <c r="C140" s="226"/>
      <c r="D140" s="226"/>
      <c r="E140" s="226"/>
      <c r="F140" s="226"/>
      <c r="G140" s="226"/>
      <c r="H140" s="227"/>
      <c r="I140" s="225"/>
      <c r="J140" s="185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 customHeight="1" x14ac:dyDescent="0.35">
      <c r="A141" s="224"/>
      <c r="B141" s="225"/>
      <c r="C141" s="226"/>
      <c r="D141" s="226"/>
      <c r="E141" s="226"/>
      <c r="F141" s="226"/>
      <c r="G141" s="226"/>
      <c r="H141" s="227"/>
      <c r="I141" s="225"/>
      <c r="J141" s="185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 customHeight="1" x14ac:dyDescent="0.35">
      <c r="A142" s="224"/>
      <c r="B142" s="225"/>
      <c r="C142" s="226"/>
      <c r="D142" s="226"/>
      <c r="E142" s="226"/>
      <c r="F142" s="226"/>
      <c r="G142" s="226"/>
      <c r="H142" s="227"/>
      <c r="I142" s="225"/>
      <c r="J142" s="185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 customHeight="1" x14ac:dyDescent="0.35">
      <c r="A143" s="224"/>
      <c r="B143" s="225"/>
      <c r="C143" s="226"/>
      <c r="D143" s="226"/>
      <c r="E143" s="226"/>
      <c r="F143" s="226"/>
      <c r="G143" s="226"/>
      <c r="H143" s="227"/>
      <c r="I143" s="225"/>
      <c r="J143" s="185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 customHeight="1" x14ac:dyDescent="0.35">
      <c r="A144" s="224"/>
      <c r="B144" s="225"/>
      <c r="C144" s="226"/>
      <c r="D144" s="226"/>
      <c r="E144" s="226"/>
      <c r="F144" s="226"/>
      <c r="G144" s="226"/>
      <c r="H144" s="227"/>
      <c r="I144" s="225"/>
      <c r="J144" s="185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 customHeight="1" x14ac:dyDescent="0.35">
      <c r="A145" s="224"/>
      <c r="B145" s="225"/>
      <c r="C145" s="226"/>
      <c r="D145" s="226"/>
      <c r="E145" s="226"/>
      <c r="F145" s="226"/>
      <c r="G145" s="226"/>
      <c r="H145" s="227"/>
      <c r="I145" s="225"/>
      <c r="J145" s="185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 customHeight="1" x14ac:dyDescent="0.35">
      <c r="A146" s="224"/>
      <c r="B146" s="225"/>
      <c r="C146" s="226"/>
      <c r="D146" s="226"/>
      <c r="E146" s="226"/>
      <c r="F146" s="226"/>
      <c r="G146" s="226"/>
      <c r="H146" s="227"/>
      <c r="I146" s="225"/>
      <c r="J146" s="185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 customHeight="1" x14ac:dyDescent="0.35">
      <c r="A147" s="224"/>
      <c r="B147" s="225"/>
      <c r="C147" s="226"/>
      <c r="D147" s="226"/>
      <c r="E147" s="226"/>
      <c r="F147" s="226"/>
      <c r="G147" s="226"/>
      <c r="H147" s="227"/>
      <c r="I147" s="225"/>
      <c r="J147" s="185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 customHeight="1" x14ac:dyDescent="0.35">
      <c r="A148" s="224"/>
      <c r="B148" s="225"/>
      <c r="C148" s="226"/>
      <c r="D148" s="226"/>
      <c r="E148" s="226"/>
      <c r="F148" s="226"/>
      <c r="G148" s="226"/>
      <c r="H148" s="227"/>
      <c r="I148" s="225"/>
      <c r="J148" s="185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 customHeight="1" x14ac:dyDescent="0.35">
      <c r="A149" s="224"/>
      <c r="B149" s="225"/>
      <c r="C149" s="226"/>
      <c r="D149" s="226"/>
      <c r="E149" s="226"/>
      <c r="F149" s="226"/>
      <c r="G149" s="226"/>
      <c r="H149" s="227"/>
      <c r="I149" s="225"/>
      <c r="J149" s="185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 customHeight="1" x14ac:dyDescent="0.35">
      <c r="A150" s="224"/>
      <c r="B150" s="225"/>
      <c r="C150" s="226"/>
      <c r="D150" s="226"/>
      <c r="E150" s="226"/>
      <c r="F150" s="226"/>
      <c r="G150" s="226"/>
      <c r="H150" s="227"/>
      <c r="I150" s="225"/>
      <c r="J150" s="185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 customHeight="1" x14ac:dyDescent="0.35">
      <c r="A151" s="224"/>
      <c r="B151" s="225"/>
      <c r="C151" s="226"/>
      <c r="D151" s="226"/>
      <c r="E151" s="226"/>
      <c r="F151" s="226"/>
      <c r="G151" s="226"/>
      <c r="H151" s="227"/>
      <c r="I151" s="225"/>
      <c r="J151" s="185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 customHeight="1" x14ac:dyDescent="0.35">
      <c r="A152" s="224"/>
      <c r="B152" s="225"/>
      <c r="C152" s="226"/>
      <c r="D152" s="226"/>
      <c r="E152" s="226"/>
      <c r="F152" s="226"/>
      <c r="G152" s="226"/>
      <c r="H152" s="227"/>
      <c r="I152" s="225"/>
      <c r="J152" s="185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 customHeight="1" x14ac:dyDescent="0.35">
      <c r="A153" s="224"/>
      <c r="B153" s="225"/>
      <c r="C153" s="226"/>
      <c r="D153" s="226"/>
      <c r="E153" s="226"/>
      <c r="F153" s="226"/>
      <c r="G153" s="226"/>
      <c r="H153" s="227"/>
      <c r="I153" s="225"/>
      <c r="J153" s="185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 customHeight="1" x14ac:dyDescent="0.35">
      <c r="A154" s="224"/>
      <c r="B154" s="225"/>
      <c r="C154" s="226"/>
      <c r="D154" s="226"/>
      <c r="E154" s="226"/>
      <c r="F154" s="226"/>
      <c r="G154" s="226"/>
      <c r="H154" s="227"/>
      <c r="I154" s="225"/>
      <c r="J154" s="185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 customHeight="1" x14ac:dyDescent="0.35">
      <c r="A155" s="224"/>
      <c r="B155" s="225"/>
      <c r="C155" s="226"/>
      <c r="D155" s="226"/>
      <c r="E155" s="226"/>
      <c r="F155" s="226"/>
      <c r="G155" s="226"/>
      <c r="H155" s="227"/>
      <c r="I155" s="225"/>
      <c r="J155" s="185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 customHeight="1" x14ac:dyDescent="0.35">
      <c r="A156" s="224"/>
      <c r="B156" s="225"/>
      <c r="C156" s="226"/>
      <c r="D156" s="226"/>
      <c r="E156" s="226"/>
      <c r="F156" s="226"/>
      <c r="G156" s="226"/>
      <c r="H156" s="227"/>
      <c r="I156" s="225"/>
      <c r="J156" s="185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 customHeight="1" x14ac:dyDescent="0.35">
      <c r="A157" s="224"/>
      <c r="B157" s="225"/>
      <c r="C157" s="226"/>
      <c r="D157" s="226"/>
      <c r="E157" s="226"/>
      <c r="F157" s="226"/>
      <c r="G157" s="226"/>
      <c r="H157" s="227"/>
      <c r="I157" s="225"/>
      <c r="J157" s="185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 customHeight="1" x14ac:dyDescent="0.35">
      <c r="A158" s="224"/>
      <c r="B158" s="225"/>
      <c r="C158" s="226"/>
      <c r="D158" s="226"/>
      <c r="E158" s="226"/>
      <c r="F158" s="226"/>
      <c r="G158" s="226"/>
      <c r="H158" s="227"/>
      <c r="I158" s="225"/>
      <c r="J158" s="185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 customHeight="1" x14ac:dyDescent="0.35">
      <c r="A159" s="224"/>
      <c r="B159" s="225"/>
      <c r="C159" s="226"/>
      <c r="D159" s="226"/>
      <c r="E159" s="226"/>
      <c r="F159" s="226"/>
      <c r="G159" s="226"/>
      <c r="H159" s="227"/>
      <c r="I159" s="225"/>
      <c r="J159" s="185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 customHeight="1" x14ac:dyDescent="0.35">
      <c r="A160" s="224"/>
      <c r="B160" s="225"/>
      <c r="C160" s="226"/>
      <c r="D160" s="226"/>
      <c r="E160" s="226"/>
      <c r="F160" s="226"/>
      <c r="G160" s="226"/>
      <c r="H160" s="227"/>
      <c r="I160" s="225"/>
      <c r="J160" s="185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 customHeight="1" x14ac:dyDescent="0.35">
      <c r="A161" s="224"/>
      <c r="B161" s="225"/>
      <c r="C161" s="226"/>
      <c r="D161" s="226"/>
      <c r="E161" s="226"/>
      <c r="F161" s="226"/>
      <c r="G161" s="226"/>
      <c r="H161" s="227"/>
      <c r="I161" s="225"/>
      <c r="J161" s="185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 customHeight="1" x14ac:dyDescent="0.35">
      <c r="A162" s="224"/>
      <c r="B162" s="225"/>
      <c r="C162" s="226"/>
      <c r="D162" s="226"/>
      <c r="E162" s="226"/>
      <c r="F162" s="226"/>
      <c r="G162" s="226"/>
      <c r="H162" s="227"/>
      <c r="I162" s="225"/>
      <c r="J162" s="185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 customHeight="1" x14ac:dyDescent="0.35">
      <c r="A163" s="224"/>
      <c r="B163" s="225"/>
      <c r="C163" s="226"/>
      <c r="D163" s="226"/>
      <c r="E163" s="226"/>
      <c r="F163" s="226"/>
      <c r="G163" s="226"/>
      <c r="H163" s="227"/>
      <c r="I163" s="225"/>
      <c r="J163" s="185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 customHeight="1" x14ac:dyDescent="0.35">
      <c r="A164" s="224"/>
      <c r="B164" s="225"/>
      <c r="C164" s="226"/>
      <c r="D164" s="226"/>
      <c r="E164" s="226"/>
      <c r="F164" s="226"/>
      <c r="G164" s="226"/>
      <c r="H164" s="227"/>
      <c r="I164" s="225"/>
      <c r="J164" s="185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customHeight="1" x14ac:dyDescent="0.35">
      <c r="A165" s="224"/>
      <c r="B165" s="225"/>
      <c r="C165" s="226"/>
      <c r="D165" s="226"/>
      <c r="E165" s="226"/>
      <c r="F165" s="226"/>
      <c r="G165" s="226"/>
      <c r="H165" s="227"/>
      <c r="I165" s="225"/>
      <c r="J165" s="185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 customHeight="1" x14ac:dyDescent="0.35">
      <c r="A166" s="224"/>
      <c r="B166" s="225"/>
      <c r="C166" s="226"/>
      <c r="D166" s="226"/>
      <c r="E166" s="226"/>
      <c r="F166" s="226"/>
      <c r="G166" s="226"/>
      <c r="H166" s="227"/>
      <c r="I166" s="225"/>
      <c r="J166" s="185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 customHeight="1" x14ac:dyDescent="0.35">
      <c r="A167" s="224"/>
      <c r="B167" s="225"/>
      <c r="C167" s="226"/>
      <c r="D167" s="226"/>
      <c r="E167" s="226"/>
      <c r="F167" s="226"/>
      <c r="G167" s="226"/>
      <c r="H167" s="227"/>
      <c r="I167" s="225"/>
      <c r="J167" s="185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 customHeight="1" x14ac:dyDescent="0.35">
      <c r="A168" s="224"/>
      <c r="B168" s="225"/>
      <c r="C168" s="226"/>
      <c r="D168" s="226"/>
      <c r="E168" s="226"/>
      <c r="F168" s="226"/>
      <c r="G168" s="226"/>
      <c r="H168" s="227"/>
      <c r="I168" s="225"/>
      <c r="J168" s="185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 customHeight="1" x14ac:dyDescent="0.35">
      <c r="A169" s="224"/>
      <c r="B169" s="225"/>
      <c r="C169" s="226"/>
      <c r="D169" s="226"/>
      <c r="E169" s="226"/>
      <c r="F169" s="226"/>
      <c r="G169" s="226"/>
      <c r="H169" s="227"/>
      <c r="I169" s="225"/>
      <c r="J169" s="185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 customHeight="1" x14ac:dyDescent="0.35">
      <c r="A170" s="224"/>
      <c r="B170" s="225"/>
      <c r="C170" s="226"/>
      <c r="D170" s="226"/>
      <c r="E170" s="226"/>
      <c r="F170" s="226"/>
      <c r="G170" s="226"/>
      <c r="H170" s="227"/>
      <c r="I170" s="225"/>
      <c r="J170" s="185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 customHeight="1" x14ac:dyDescent="0.35">
      <c r="A171" s="224"/>
      <c r="B171" s="225"/>
      <c r="C171" s="226"/>
      <c r="D171" s="226"/>
      <c r="E171" s="226"/>
      <c r="F171" s="226"/>
      <c r="G171" s="226"/>
      <c r="H171" s="227"/>
      <c r="I171" s="225"/>
      <c r="J171" s="185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 customHeight="1" x14ac:dyDescent="0.35">
      <c r="A172" s="224"/>
      <c r="B172" s="225"/>
      <c r="C172" s="226"/>
      <c r="D172" s="226"/>
      <c r="E172" s="226"/>
      <c r="F172" s="226"/>
      <c r="G172" s="226"/>
      <c r="H172" s="227"/>
      <c r="I172" s="225"/>
      <c r="J172" s="185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 customHeight="1" x14ac:dyDescent="0.35">
      <c r="A173" s="224"/>
      <c r="B173" s="225"/>
      <c r="C173" s="226"/>
      <c r="D173" s="226"/>
      <c r="E173" s="226"/>
      <c r="F173" s="226"/>
      <c r="G173" s="226"/>
      <c r="H173" s="227"/>
      <c r="I173" s="225"/>
      <c r="J173" s="185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 customHeight="1" x14ac:dyDescent="0.35">
      <c r="A174" s="224"/>
      <c r="B174" s="225"/>
      <c r="C174" s="226"/>
      <c r="D174" s="226"/>
      <c r="E174" s="226"/>
      <c r="F174" s="226"/>
      <c r="G174" s="226"/>
      <c r="H174" s="227"/>
      <c r="I174" s="225"/>
      <c r="J174" s="185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 customHeight="1" x14ac:dyDescent="0.35">
      <c r="A175" s="224"/>
      <c r="B175" s="225"/>
      <c r="C175" s="226"/>
      <c r="D175" s="226"/>
      <c r="E175" s="226"/>
      <c r="F175" s="226"/>
      <c r="G175" s="226"/>
      <c r="H175" s="227"/>
      <c r="I175" s="225"/>
      <c r="J175" s="185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 customHeight="1" x14ac:dyDescent="0.35">
      <c r="A176" s="224"/>
      <c r="B176" s="225"/>
      <c r="C176" s="226"/>
      <c r="D176" s="226"/>
      <c r="E176" s="226"/>
      <c r="F176" s="226"/>
      <c r="G176" s="226"/>
      <c r="H176" s="227"/>
      <c r="I176" s="225"/>
      <c r="J176" s="185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 customHeight="1" x14ac:dyDescent="0.35">
      <c r="A177" s="224"/>
      <c r="B177" s="225"/>
      <c r="C177" s="226"/>
      <c r="D177" s="226"/>
      <c r="E177" s="226"/>
      <c r="F177" s="226"/>
      <c r="G177" s="226"/>
      <c r="H177" s="227"/>
      <c r="I177" s="225"/>
      <c r="J177" s="185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 customHeight="1" x14ac:dyDescent="0.35">
      <c r="A178" s="224"/>
      <c r="B178" s="225"/>
      <c r="C178" s="226"/>
      <c r="D178" s="226"/>
      <c r="E178" s="226"/>
      <c r="F178" s="226"/>
      <c r="G178" s="226"/>
      <c r="H178" s="227"/>
      <c r="I178" s="225"/>
      <c r="J178" s="185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 customHeight="1" x14ac:dyDescent="0.35">
      <c r="A179" s="224"/>
      <c r="B179" s="225"/>
      <c r="C179" s="226"/>
      <c r="D179" s="226"/>
      <c r="E179" s="226"/>
      <c r="F179" s="226"/>
      <c r="G179" s="226"/>
      <c r="H179" s="227"/>
      <c r="I179" s="225"/>
      <c r="J179" s="185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 customHeight="1" x14ac:dyDescent="0.35">
      <c r="A180" s="224"/>
      <c r="B180" s="225"/>
      <c r="C180" s="226"/>
      <c r="D180" s="226"/>
      <c r="E180" s="226"/>
      <c r="F180" s="226"/>
      <c r="G180" s="226"/>
      <c r="H180" s="227"/>
      <c r="I180" s="225"/>
      <c r="J180" s="185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 customHeight="1" x14ac:dyDescent="0.35">
      <c r="A181" s="224"/>
      <c r="B181" s="225"/>
      <c r="C181" s="226"/>
      <c r="D181" s="226"/>
      <c r="E181" s="226"/>
      <c r="F181" s="226"/>
      <c r="G181" s="226"/>
      <c r="H181" s="227"/>
      <c r="I181" s="225"/>
      <c r="J181" s="185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 customHeight="1" x14ac:dyDescent="0.35">
      <c r="A182" s="224"/>
      <c r="B182" s="225"/>
      <c r="C182" s="226"/>
      <c r="D182" s="226"/>
      <c r="E182" s="226"/>
      <c r="F182" s="226"/>
      <c r="G182" s="226"/>
      <c r="H182" s="227"/>
      <c r="I182" s="225"/>
      <c r="J182" s="185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 customHeight="1" x14ac:dyDescent="0.35">
      <c r="A183" s="224"/>
      <c r="B183" s="225"/>
      <c r="C183" s="226"/>
      <c r="D183" s="226"/>
      <c r="E183" s="226"/>
      <c r="F183" s="226"/>
      <c r="G183" s="226"/>
      <c r="H183" s="227"/>
      <c r="I183" s="225"/>
      <c r="J183" s="185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 customHeight="1" x14ac:dyDescent="0.35">
      <c r="A184" s="224"/>
      <c r="B184" s="225"/>
      <c r="C184" s="226"/>
      <c r="D184" s="226"/>
      <c r="E184" s="226"/>
      <c r="F184" s="226"/>
      <c r="G184" s="226"/>
      <c r="H184" s="227"/>
      <c r="I184" s="225"/>
      <c r="J184" s="185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 customHeight="1" x14ac:dyDescent="0.35">
      <c r="A185" s="224"/>
      <c r="B185" s="225"/>
      <c r="C185" s="226"/>
      <c r="D185" s="226"/>
      <c r="E185" s="226"/>
      <c r="F185" s="226"/>
      <c r="G185" s="226"/>
      <c r="H185" s="227"/>
      <c r="I185" s="225"/>
      <c r="J185" s="185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 customHeight="1" x14ac:dyDescent="0.35">
      <c r="A186" s="224"/>
      <c r="B186" s="225"/>
      <c r="C186" s="226"/>
      <c r="D186" s="226"/>
      <c r="E186" s="226"/>
      <c r="F186" s="226"/>
      <c r="G186" s="226"/>
      <c r="H186" s="227"/>
      <c r="I186" s="225"/>
      <c r="J186" s="185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 customHeight="1" x14ac:dyDescent="0.35">
      <c r="A187" s="224"/>
      <c r="B187" s="225"/>
      <c r="C187" s="226"/>
      <c r="D187" s="226"/>
      <c r="E187" s="226"/>
      <c r="F187" s="226"/>
      <c r="G187" s="226"/>
      <c r="H187" s="227"/>
      <c r="I187" s="225"/>
      <c r="J187" s="185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 customHeight="1" x14ac:dyDescent="0.35">
      <c r="A188" s="224"/>
      <c r="B188" s="225"/>
      <c r="C188" s="226"/>
      <c r="D188" s="226"/>
      <c r="E188" s="226"/>
      <c r="F188" s="226"/>
      <c r="G188" s="226"/>
      <c r="H188" s="227"/>
      <c r="I188" s="225"/>
      <c r="J188" s="185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 customHeight="1" x14ac:dyDescent="0.35">
      <c r="A189" s="224"/>
      <c r="B189" s="225"/>
      <c r="C189" s="226"/>
      <c r="D189" s="226"/>
      <c r="E189" s="226"/>
      <c r="F189" s="226"/>
      <c r="G189" s="226"/>
      <c r="H189" s="227"/>
      <c r="I189" s="225"/>
      <c r="J189" s="185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 customHeight="1" x14ac:dyDescent="0.35">
      <c r="A190" s="224"/>
      <c r="B190" s="225"/>
      <c r="C190" s="226"/>
      <c r="D190" s="226"/>
      <c r="E190" s="226"/>
      <c r="F190" s="226"/>
      <c r="G190" s="226"/>
      <c r="H190" s="227"/>
      <c r="I190" s="225"/>
      <c r="J190" s="185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 customHeight="1" x14ac:dyDescent="0.35">
      <c r="A191" s="224"/>
      <c r="B191" s="225"/>
      <c r="C191" s="226"/>
      <c r="D191" s="226"/>
      <c r="E191" s="226"/>
      <c r="F191" s="226"/>
      <c r="G191" s="226"/>
      <c r="H191" s="227"/>
      <c r="I191" s="225"/>
      <c r="J191" s="185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 customHeight="1" x14ac:dyDescent="0.35">
      <c r="A192" s="224"/>
      <c r="B192" s="225"/>
      <c r="C192" s="226"/>
      <c r="D192" s="226"/>
      <c r="E192" s="226"/>
      <c r="F192" s="226"/>
      <c r="G192" s="226"/>
      <c r="H192" s="227"/>
      <c r="I192" s="225"/>
      <c r="J192" s="185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 customHeight="1" x14ac:dyDescent="0.35">
      <c r="A193" s="224"/>
      <c r="B193" s="225"/>
      <c r="C193" s="226"/>
      <c r="D193" s="226"/>
      <c r="E193" s="226"/>
      <c r="F193" s="226"/>
      <c r="G193" s="226"/>
      <c r="H193" s="227"/>
      <c r="I193" s="225"/>
      <c r="J193" s="185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 customHeight="1" x14ac:dyDescent="0.35">
      <c r="A194" s="224"/>
      <c r="B194" s="225"/>
      <c r="C194" s="226"/>
      <c r="D194" s="226"/>
      <c r="E194" s="226"/>
      <c r="F194" s="226"/>
      <c r="G194" s="226"/>
      <c r="H194" s="227"/>
      <c r="I194" s="225"/>
      <c r="J194" s="185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 customHeight="1" x14ac:dyDescent="0.35">
      <c r="A195" s="224"/>
      <c r="B195" s="225"/>
      <c r="C195" s="226"/>
      <c r="D195" s="226"/>
      <c r="E195" s="226"/>
      <c r="F195" s="226"/>
      <c r="G195" s="226"/>
      <c r="H195" s="227"/>
      <c r="I195" s="225"/>
      <c r="J195" s="185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 customHeight="1" x14ac:dyDescent="0.35">
      <c r="A196" s="224"/>
      <c r="B196" s="225"/>
      <c r="C196" s="226"/>
      <c r="D196" s="226"/>
      <c r="E196" s="226"/>
      <c r="F196" s="226"/>
      <c r="G196" s="226"/>
      <c r="H196" s="227"/>
      <c r="I196" s="225"/>
      <c r="J196" s="185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 customHeight="1" x14ac:dyDescent="0.35">
      <c r="A197" s="224"/>
      <c r="B197" s="225"/>
      <c r="C197" s="226"/>
      <c r="D197" s="226"/>
      <c r="E197" s="226"/>
      <c r="F197" s="226"/>
      <c r="G197" s="226"/>
      <c r="H197" s="227"/>
      <c r="I197" s="225"/>
      <c r="J197" s="185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 customHeight="1" x14ac:dyDescent="0.35">
      <c r="A198" s="224"/>
      <c r="B198" s="225"/>
      <c r="C198" s="226"/>
      <c r="D198" s="226"/>
      <c r="E198" s="226"/>
      <c r="F198" s="226"/>
      <c r="G198" s="226"/>
      <c r="H198" s="227"/>
      <c r="I198" s="225"/>
      <c r="J198" s="185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 customHeight="1" x14ac:dyDescent="0.35">
      <c r="A199" s="224"/>
      <c r="B199" s="225"/>
      <c r="C199" s="226"/>
      <c r="D199" s="226"/>
      <c r="E199" s="226"/>
      <c r="F199" s="226"/>
      <c r="G199" s="226"/>
      <c r="H199" s="227"/>
      <c r="I199" s="225"/>
      <c r="J199" s="185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 customHeight="1" x14ac:dyDescent="0.35">
      <c r="A200" s="224"/>
      <c r="B200" s="225"/>
      <c r="C200" s="226"/>
      <c r="D200" s="226"/>
      <c r="E200" s="226"/>
      <c r="F200" s="226"/>
      <c r="G200" s="226"/>
      <c r="H200" s="227"/>
      <c r="I200" s="225"/>
      <c r="J200" s="185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 customHeight="1" x14ac:dyDescent="0.35">
      <c r="A201" s="224"/>
      <c r="B201" s="225"/>
      <c r="C201" s="226"/>
      <c r="D201" s="226"/>
      <c r="E201" s="226"/>
      <c r="F201" s="226"/>
      <c r="G201" s="226"/>
      <c r="H201" s="227"/>
      <c r="I201" s="225"/>
      <c r="J201" s="185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 customHeight="1" x14ac:dyDescent="0.35">
      <c r="A202" s="224"/>
      <c r="B202" s="225"/>
      <c r="C202" s="226"/>
      <c r="D202" s="226"/>
      <c r="E202" s="226"/>
      <c r="F202" s="226"/>
      <c r="G202" s="226"/>
      <c r="H202" s="227"/>
      <c r="I202" s="225"/>
      <c r="J202" s="185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 customHeight="1" x14ac:dyDescent="0.35">
      <c r="A203" s="224"/>
      <c r="B203" s="225"/>
      <c r="C203" s="226"/>
      <c r="D203" s="226"/>
      <c r="E203" s="226"/>
      <c r="F203" s="226"/>
      <c r="G203" s="226"/>
      <c r="H203" s="227"/>
      <c r="I203" s="225"/>
      <c r="J203" s="185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 customHeight="1" x14ac:dyDescent="0.35">
      <c r="A204" s="224"/>
      <c r="B204" s="225"/>
      <c r="C204" s="226"/>
      <c r="D204" s="226"/>
      <c r="E204" s="226"/>
      <c r="F204" s="226"/>
      <c r="G204" s="226"/>
      <c r="H204" s="227"/>
      <c r="I204" s="225"/>
      <c r="J204" s="185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 customHeight="1" x14ac:dyDescent="0.35">
      <c r="A205" s="224"/>
      <c r="B205" s="225"/>
      <c r="C205" s="226"/>
      <c r="D205" s="226"/>
      <c r="E205" s="226"/>
      <c r="F205" s="226"/>
      <c r="G205" s="226"/>
      <c r="H205" s="227"/>
      <c r="I205" s="225"/>
      <c r="J205" s="185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 customHeight="1" x14ac:dyDescent="0.35">
      <c r="A206" s="224"/>
      <c r="B206" s="225"/>
      <c r="C206" s="226"/>
      <c r="D206" s="226"/>
      <c r="E206" s="226"/>
      <c r="F206" s="226"/>
      <c r="G206" s="226"/>
      <c r="H206" s="227"/>
      <c r="I206" s="225"/>
      <c r="J206" s="185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 customHeight="1" x14ac:dyDescent="0.35">
      <c r="A207" s="224"/>
      <c r="B207" s="225"/>
      <c r="C207" s="226"/>
      <c r="D207" s="226"/>
      <c r="E207" s="226"/>
      <c r="F207" s="226"/>
      <c r="G207" s="226"/>
      <c r="H207" s="227"/>
      <c r="I207" s="225"/>
      <c r="J207" s="185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 customHeight="1" x14ac:dyDescent="0.35">
      <c r="A208" s="224"/>
      <c r="B208" s="225"/>
      <c r="C208" s="226"/>
      <c r="D208" s="226"/>
      <c r="E208" s="226"/>
      <c r="F208" s="226"/>
      <c r="G208" s="226"/>
      <c r="H208" s="227"/>
      <c r="I208" s="225"/>
      <c r="J208" s="185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 customHeight="1" x14ac:dyDescent="0.35">
      <c r="A209" s="224"/>
      <c r="B209" s="225"/>
      <c r="C209" s="226"/>
      <c r="D209" s="226"/>
      <c r="E209" s="226"/>
      <c r="F209" s="226"/>
      <c r="G209" s="226"/>
      <c r="H209" s="227"/>
      <c r="I209" s="225"/>
      <c r="J209" s="185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 customHeight="1" x14ac:dyDescent="0.35">
      <c r="A210" s="224"/>
      <c r="B210" s="225"/>
      <c r="C210" s="226"/>
      <c r="D210" s="226"/>
      <c r="E210" s="226"/>
      <c r="F210" s="226"/>
      <c r="G210" s="226"/>
      <c r="H210" s="227"/>
      <c r="I210" s="225"/>
      <c r="J210" s="185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 customHeight="1" x14ac:dyDescent="0.35">
      <c r="A211" s="224"/>
      <c r="B211" s="225"/>
      <c r="C211" s="226"/>
      <c r="D211" s="226"/>
      <c r="E211" s="226"/>
      <c r="F211" s="226"/>
      <c r="G211" s="226"/>
      <c r="H211" s="227"/>
      <c r="I211" s="225"/>
      <c r="J211" s="185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 customHeight="1" x14ac:dyDescent="0.35">
      <c r="A212" s="224"/>
      <c r="B212" s="225"/>
      <c r="C212" s="226"/>
      <c r="D212" s="226"/>
      <c r="E212" s="226"/>
      <c r="F212" s="226"/>
      <c r="G212" s="226"/>
      <c r="H212" s="227"/>
      <c r="I212" s="225"/>
      <c r="J212" s="185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 customHeight="1" x14ac:dyDescent="0.35">
      <c r="A213" s="224"/>
      <c r="B213" s="225"/>
      <c r="C213" s="226"/>
      <c r="D213" s="226"/>
      <c r="E213" s="226"/>
      <c r="F213" s="226"/>
      <c r="G213" s="226"/>
      <c r="H213" s="227"/>
      <c r="I213" s="225"/>
      <c r="J213" s="185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 customHeight="1" x14ac:dyDescent="0.35">
      <c r="A214" s="224"/>
      <c r="B214" s="225"/>
      <c r="C214" s="226"/>
      <c r="D214" s="226"/>
      <c r="E214" s="226"/>
      <c r="F214" s="226"/>
      <c r="G214" s="226"/>
      <c r="H214" s="227"/>
      <c r="I214" s="225"/>
      <c r="J214" s="185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 customHeight="1" x14ac:dyDescent="0.35">
      <c r="A215" s="224"/>
      <c r="B215" s="225"/>
      <c r="C215" s="226"/>
      <c r="D215" s="226"/>
      <c r="E215" s="226"/>
      <c r="F215" s="226"/>
      <c r="G215" s="226"/>
      <c r="H215" s="227"/>
      <c r="I215" s="225"/>
      <c r="J215" s="185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 customHeight="1" x14ac:dyDescent="0.35">
      <c r="A216" s="224"/>
      <c r="B216" s="225"/>
      <c r="C216" s="226"/>
      <c r="D216" s="226"/>
      <c r="E216" s="226"/>
      <c r="F216" s="226"/>
      <c r="G216" s="226"/>
      <c r="H216" s="227"/>
      <c r="I216" s="225"/>
      <c r="J216" s="185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 customHeight="1" x14ac:dyDescent="0.35">
      <c r="A217" s="224"/>
      <c r="B217" s="225"/>
      <c r="C217" s="226"/>
      <c r="D217" s="226"/>
      <c r="E217" s="226"/>
      <c r="F217" s="226"/>
      <c r="G217" s="226"/>
      <c r="H217" s="227"/>
      <c r="I217" s="225"/>
      <c r="J217" s="185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 customHeight="1" x14ac:dyDescent="0.35">
      <c r="A218" s="224"/>
      <c r="B218" s="225"/>
      <c r="C218" s="226"/>
      <c r="D218" s="226"/>
      <c r="E218" s="226"/>
      <c r="F218" s="226"/>
      <c r="G218" s="226"/>
      <c r="H218" s="227"/>
      <c r="I218" s="225"/>
      <c r="J218" s="185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 customHeight="1" x14ac:dyDescent="0.35">
      <c r="A219" s="224"/>
      <c r="B219" s="225"/>
      <c r="C219" s="226"/>
      <c r="D219" s="226"/>
      <c r="E219" s="226"/>
      <c r="F219" s="226"/>
      <c r="G219" s="226"/>
      <c r="H219" s="227"/>
      <c r="I219" s="225"/>
      <c r="J219" s="185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 customHeight="1" x14ac:dyDescent="0.35">
      <c r="A220" s="224"/>
      <c r="B220" s="225"/>
      <c r="C220" s="226"/>
      <c r="D220" s="226"/>
      <c r="E220" s="226"/>
      <c r="F220" s="226"/>
      <c r="G220" s="226"/>
      <c r="H220" s="227"/>
      <c r="I220" s="225"/>
      <c r="J220" s="185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 customHeight="1" x14ac:dyDescent="0.35">
      <c r="A221" s="224"/>
      <c r="B221" s="225"/>
      <c r="C221" s="226"/>
      <c r="D221" s="226"/>
      <c r="E221" s="226"/>
      <c r="F221" s="226"/>
      <c r="G221" s="226"/>
      <c r="H221" s="227"/>
      <c r="I221" s="225"/>
      <c r="J221" s="185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 customHeight="1" x14ac:dyDescent="0.35">
      <c r="A222" s="224"/>
      <c r="B222" s="225"/>
      <c r="C222" s="226"/>
      <c r="D222" s="226"/>
      <c r="E222" s="226"/>
      <c r="F222" s="226"/>
      <c r="G222" s="226"/>
      <c r="H222" s="227"/>
      <c r="I222" s="225"/>
      <c r="J222" s="185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 customHeight="1" x14ac:dyDescent="0.35">
      <c r="A223" s="224"/>
      <c r="B223" s="225"/>
      <c r="C223" s="226"/>
      <c r="D223" s="226"/>
      <c r="E223" s="226"/>
      <c r="F223" s="226"/>
      <c r="G223" s="226"/>
      <c r="H223" s="227"/>
      <c r="I223" s="225"/>
      <c r="J223" s="185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 customHeight="1" x14ac:dyDescent="0.35">
      <c r="A224" s="224"/>
      <c r="B224" s="225"/>
      <c r="C224" s="226"/>
      <c r="D224" s="226"/>
      <c r="E224" s="226"/>
      <c r="F224" s="226"/>
      <c r="G224" s="226"/>
      <c r="H224" s="227"/>
      <c r="I224" s="225"/>
      <c r="J224" s="185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 customHeight="1" x14ac:dyDescent="0.35">
      <c r="A225" s="224"/>
      <c r="B225" s="225"/>
      <c r="C225" s="226"/>
      <c r="D225" s="226"/>
      <c r="E225" s="226"/>
      <c r="F225" s="226"/>
      <c r="G225" s="226"/>
      <c r="H225" s="227"/>
      <c r="I225" s="225"/>
      <c r="J225" s="185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 customHeight="1" x14ac:dyDescent="0.35">
      <c r="A226" s="224"/>
      <c r="B226" s="225"/>
      <c r="C226" s="226"/>
      <c r="D226" s="226"/>
      <c r="E226" s="226"/>
      <c r="F226" s="226"/>
      <c r="G226" s="226"/>
      <c r="H226" s="227"/>
      <c r="I226" s="225"/>
      <c r="J226" s="185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 customHeight="1" x14ac:dyDescent="0.35">
      <c r="A227" s="224"/>
      <c r="B227" s="225"/>
      <c r="C227" s="226"/>
      <c r="D227" s="226"/>
      <c r="E227" s="226"/>
      <c r="F227" s="226"/>
      <c r="G227" s="226"/>
      <c r="H227" s="227"/>
      <c r="I227" s="225"/>
      <c r="J227" s="185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 customHeight="1" x14ac:dyDescent="0.35">
      <c r="A228" s="224"/>
      <c r="B228" s="225"/>
      <c r="C228" s="226"/>
      <c r="D228" s="226"/>
      <c r="E228" s="226"/>
      <c r="F228" s="226"/>
      <c r="G228" s="226"/>
      <c r="H228" s="227"/>
      <c r="I228" s="225"/>
      <c r="J228" s="185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 customHeight="1" x14ac:dyDescent="0.35">
      <c r="A229" s="224"/>
      <c r="B229" s="225"/>
      <c r="C229" s="226"/>
      <c r="D229" s="226"/>
      <c r="E229" s="226"/>
      <c r="F229" s="226"/>
      <c r="G229" s="226"/>
      <c r="H229" s="227"/>
      <c r="I229" s="225"/>
      <c r="J229" s="185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 customHeight="1" x14ac:dyDescent="0.35">
      <c r="A230" s="224"/>
      <c r="B230" s="225"/>
      <c r="C230" s="226"/>
      <c r="D230" s="226"/>
      <c r="E230" s="226"/>
      <c r="F230" s="226"/>
      <c r="G230" s="226"/>
      <c r="H230" s="227"/>
      <c r="I230" s="225"/>
      <c r="J230" s="185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35"/>
    <row r="232" spans="1:26" ht="15.75" customHeight="1" x14ac:dyDescent="0.35"/>
    <row r="233" spans="1:26" ht="15.75" customHeight="1" x14ac:dyDescent="0.35"/>
    <row r="234" spans="1:26" ht="15.75" customHeight="1" x14ac:dyDescent="0.35"/>
    <row r="235" spans="1:26" ht="15.75" customHeight="1" x14ac:dyDescent="0.35"/>
    <row r="236" spans="1:26" ht="15.75" customHeight="1" x14ac:dyDescent="0.35"/>
    <row r="237" spans="1:26" ht="15.75" customHeight="1" x14ac:dyDescent="0.35"/>
    <row r="238" spans="1:26" ht="15.75" customHeight="1" x14ac:dyDescent="0.35"/>
    <row r="239" spans="1:26" ht="15.75" customHeight="1" x14ac:dyDescent="0.35"/>
    <row r="240" spans="1:26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2">
    <mergeCell ref="C5:D5"/>
    <mergeCell ref="E5:F5"/>
    <mergeCell ref="G5:G6"/>
    <mergeCell ref="H5:H6"/>
    <mergeCell ref="A1:I1"/>
    <mergeCell ref="A2:D2"/>
    <mergeCell ref="E2:I2"/>
    <mergeCell ref="A3:D3"/>
    <mergeCell ref="E3:I3"/>
    <mergeCell ref="A4:B4"/>
    <mergeCell ref="I5:I6"/>
    <mergeCell ref="A5:B6"/>
    <mergeCell ref="A7:B7"/>
    <mergeCell ref="A8:B8"/>
    <mergeCell ref="A9:B9"/>
    <mergeCell ref="A10:B10"/>
    <mergeCell ref="A11:B11"/>
    <mergeCell ref="A12:B12"/>
    <mergeCell ref="A21:B21"/>
    <mergeCell ref="A25:B25"/>
    <mergeCell ref="A26:B26"/>
    <mergeCell ref="A27:B27"/>
    <mergeCell ref="A28:B28"/>
    <mergeCell ref="A29:B29"/>
    <mergeCell ref="A30:B30"/>
    <mergeCell ref="A13:B13"/>
    <mergeCell ref="A14:B14"/>
    <mergeCell ref="A15:B15"/>
    <mergeCell ref="A16:B16"/>
    <mergeCell ref="A17:B17"/>
    <mergeCell ref="A18:B18"/>
    <mergeCell ref="A19:B19"/>
  </mergeCells>
  <pageMargins left="0.25" right="0.25" top="0.8" bottom="0.55000000000000004" header="0" footer="0"/>
  <pageSetup orientation="landscape"/>
  <headerFooter>
    <oddHeader>&amp;RPY 2019-20  Budget Narrative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Detail (2)</vt:lpstr>
      <vt:lpstr>Sched of Personnel</vt:lpstr>
      <vt:lpstr>Spending Plan Wksheet (2)</vt:lpstr>
      <vt:lpstr>Narrative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Nyssa Buck</dc:creator>
  <cp:lastModifiedBy>Heidi Roberts</cp:lastModifiedBy>
  <dcterms:created xsi:type="dcterms:W3CDTF">2021-05-11T18:23:53Z</dcterms:created>
  <dcterms:modified xsi:type="dcterms:W3CDTF">2026-09-10T16:48:30Z</dcterms:modified>
</cp:coreProperties>
</file>